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BRB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<sst xmlns="http://schemas.openxmlformats.org/spreadsheetml/2006/main" count="95" uniqueCount="65">
  <si>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</si>
  <si>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</si>
  <si>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</si>
  <si>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</si>
  <si>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</si>
  <si>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</si>
  <si>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</si>
  <si>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</si>
  <si>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</si>
  <si>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</si>
  <si>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</si>
  <si>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</si>
  <si>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</si>
  <si>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</si>
  <si>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</si>
  <si>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</si>
  <si>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</si>
  <si>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</si>
  <si>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</si>
  <si>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</si>
  <si>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</si>
  <si>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</si>
  <si>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</si>
  <si>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</si>
  <si>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</si>
  <si>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</si>
  <si>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</si>
  <si>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</si>
  <si>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</si>
  <si>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</si>
  <si>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</si>
  <si>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</si>
  <si>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</si>
  <si>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</si>
  <si>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</si>
  <si>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</si>
  <si>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</si>
  <si>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</si>
  <si>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</si>
  <si>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</si>
  <si>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</si>
  <si>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</si>
  <si>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</si>
  <si>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</si>
  <si>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</si>
  <si>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</si>
  <si>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</si>
  <si>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</si>
  <si>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</si>
  <si>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</si>
  <si>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</si>
  <si>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</si>
  <si>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</si>
  <si>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</si>
  <si>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</si>
  <si>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</si>
  <si>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</si>
  <si>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</si>
  <si>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</si>
  <si>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</si>
  <si>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</si>
  <si>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</si>
  <si>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</si>
  <si>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Barbados</t>
  </si>
  <si>
    <t>BRB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</si>
</sst>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Wealth_BRB!$B$54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Wealth_BRB!$D$52:$X$52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Wealth_BRB!$D$54:$X$54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1.1844182212517262</c:v>
                </c:pt>
                <c:pt idx="2">
                  <c:v>-0.11535913239393292</c:v>
                </c:pt>
                <c:pt idx="3">
                  <c:v>-0.27445014171179061</c:v>
                </c:pt>
                <c:pt idx="4">
                  <c:v>-5.3481469715199736E-2</c:v>
                </c:pt>
                <c:pt idx="5">
                  <c:v>0.79429101656647294</c:v>
                </c:pt>
                <c:pt idx="6">
                  <c:v>1.6460798797594434</c:v>
                </c:pt>
                <c:pt idx="7">
                  <c:v>3.4023948076036259</c:v>
                </c:pt>
                <c:pt idx="8">
                  <c:v>5.8691452785385234</c:v>
                </c:pt>
                <c:pt idx="9">
                  <c:v>9.008375881106101</c:v>
                </c:pt>
                <c:pt idx="10">
                  <c:v>11.103666310504344</c:v>
                </c:pt>
                <c:pt idx="11">
                  <c:v>13.200628755483713</c:v>
                </c:pt>
                <c:pt idx="12">
                  <c:v>14.917302033000768</c:v>
                </c:pt>
                <c:pt idx="13">
                  <c:v>15.128145819274419</c:v>
                </c:pt>
                <c:pt idx="14">
                  <c:v>16.141325768346306</c:v>
                </c:pt>
                <c:pt idx="15">
                  <c:v>17.22152481085082</c:v>
                </c:pt>
                <c:pt idx="16">
                  <c:v>19.397130448255552</c:v>
                </c:pt>
                <c:pt idx="17">
                  <c:v>20.872430718241496</c:v>
                </c:pt>
                <c:pt idx="18">
                  <c:v>22.533975732209342</c:v>
                </c:pt>
                <c:pt idx="19">
                  <c:v>23.437881359794766</c:v>
                </c:pt>
                <c:pt idx="20" formatCode="_(* #,##0.0000_);_(* \(#,##0.0000\);_(* &quot;-&quot;??_);_(@_)">
                  <c:v>24.314582042526101</c:v>
                </c:pt>
              </c:numCache>
            </c:numRef>
          </c:val>
        </c:ser>
        <c:ser>
          <c:idx val="1"/>
          <c:order val="1"/>
          <c:tx>
            <c:strRef>
              <c:f>Wealth_BRB!$B$55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Wealth_BRB!$D$52:$X$52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Wealth_BRB!$D$55:$X$55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-0.38307871066477484</c:v>
                </c:pt>
                <c:pt idx="2">
                  <c:v>0.18176691067866013</c:v>
                </c:pt>
                <c:pt idx="3">
                  <c:v>0.60666536249833758</c:v>
                </c:pt>
                <c:pt idx="4">
                  <c:v>1.0464848336504406</c:v>
                </c:pt>
                <c:pt idx="5">
                  <c:v>1.4347848840983612</c:v>
                </c:pt>
                <c:pt idx="6">
                  <c:v>1.5485362806388236</c:v>
                </c:pt>
                <c:pt idx="7">
                  <c:v>1.4504365005321151</c:v>
                </c:pt>
                <c:pt idx="8">
                  <c:v>1.5065399079879027</c:v>
                </c:pt>
                <c:pt idx="9">
                  <c:v>1.5833595076908624</c:v>
                </c:pt>
                <c:pt idx="10">
                  <c:v>1.7652869717052377</c:v>
                </c:pt>
                <c:pt idx="11">
                  <c:v>3.2868081262803495</c:v>
                </c:pt>
                <c:pt idx="12">
                  <c:v>3.9936371293372686</c:v>
                </c:pt>
                <c:pt idx="13">
                  <c:v>6.0775597761204336</c:v>
                </c:pt>
                <c:pt idx="14">
                  <c:v>8.1594599761400044</c:v>
                </c:pt>
                <c:pt idx="15">
                  <c:v>9.6336941886975058</c:v>
                </c:pt>
                <c:pt idx="16">
                  <c:v>10.566380554305454</c:v>
                </c:pt>
                <c:pt idx="17">
                  <c:v>11.321435454241314</c:v>
                </c:pt>
                <c:pt idx="18">
                  <c:v>11.972321477867709</c:v>
                </c:pt>
                <c:pt idx="19">
                  <c:v>12.614805003078633</c:v>
                </c:pt>
                <c:pt idx="20">
                  <c:v>10.835131132448538</c:v>
                </c:pt>
              </c:numCache>
            </c:numRef>
          </c:val>
        </c:ser>
        <c:ser>
          <c:idx val="2"/>
          <c:order val="2"/>
          <c:tx>
            <c:strRef>
              <c:f>Wealth_BRB!$B$56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Wealth_BRB!$D$52:$X$52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Wealth_BRB!$D$56:$X$56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-1.3800853145025438</c:v>
                </c:pt>
                <c:pt idx="2">
                  <c:v>-2.8318998606150947</c:v>
                </c:pt>
                <c:pt idx="3">
                  <c:v>-4.2674086952587009</c:v>
                </c:pt>
                <c:pt idx="4">
                  <c:v>-5.6035191519711152</c:v>
                </c:pt>
                <c:pt idx="5">
                  <c:v>-7.0254867276494775</c:v>
                </c:pt>
                <c:pt idx="6">
                  <c:v>-8.2640798251486292</c:v>
                </c:pt>
                <c:pt idx="7">
                  <c:v>-9.4336716221408494</c:v>
                </c:pt>
                <c:pt idx="8">
                  <c:v>-11.094137530405368</c:v>
                </c:pt>
                <c:pt idx="9">
                  <c:v>-16.368611958555157</c:v>
                </c:pt>
                <c:pt idx="10">
                  <c:v>-17.914690982688629</c:v>
                </c:pt>
                <c:pt idx="11">
                  <c:v>-19.251986651923978</c:v>
                </c:pt>
                <c:pt idx="12">
                  <c:v>-23.750567889096196</c:v>
                </c:pt>
                <c:pt idx="13">
                  <c:v>-24.848459970144422</c:v>
                </c:pt>
                <c:pt idx="14">
                  <c:v>-29.297730238587761</c:v>
                </c:pt>
                <c:pt idx="15">
                  <c:v>-30.374061513704753</c:v>
                </c:pt>
                <c:pt idx="16">
                  <c:v>-31.470995567817816</c:v>
                </c:pt>
                <c:pt idx="17">
                  <c:v>-32.605052649123103</c:v>
                </c:pt>
                <c:pt idx="18">
                  <c:v>-33.762604759590012</c:v>
                </c:pt>
                <c:pt idx="19">
                  <c:v>-34.591240831110717</c:v>
                </c:pt>
                <c:pt idx="20">
                  <c:v>-42.219319917866571</c:v>
                </c:pt>
              </c:numCache>
            </c:numRef>
          </c:val>
        </c:ser>
        <c:ser>
          <c:idx val="4"/>
          <c:order val="3"/>
          <c:tx>
            <c:strRef>
              <c:f>Wealth_BRB!$B$53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Wealth_BRB!$D$52:$X$52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Wealth_BRB!$D$53:$X$53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-6.9646875393758467E-2</c:v>
                </c:pt>
                <c:pt idx="2">
                  <c:v>9.558267066831494E-2</c:v>
                </c:pt>
                <c:pt idx="3">
                  <c:v>0.38505173667140458</c:v>
                </c:pt>
                <c:pt idx="4">
                  <c:v>0.76510139775085584</c:v>
                </c:pt>
                <c:pt idx="5">
                  <c:v>1.2325866000163721</c:v>
                </c:pt>
                <c:pt idx="6">
                  <c:v>1.4865331570146578</c:v>
                </c:pt>
                <c:pt idx="7">
                  <c:v>1.7601392759359236</c:v>
                </c:pt>
                <c:pt idx="8">
                  <c:v>2.2967361484910631</c:v>
                </c:pt>
                <c:pt idx="9">
                  <c:v>2.9574556535594487</c:v>
                </c:pt>
                <c:pt idx="10">
                  <c:v>3.5177015711738813</c:v>
                </c:pt>
                <c:pt idx="11">
                  <c:v>5.1334481451265068</c:v>
                </c:pt>
                <c:pt idx="12">
                  <c:v>6.0040583272384929</c:v>
                </c:pt>
                <c:pt idx="13">
                  <c:v>7.6768892896551533</c:v>
                </c:pt>
                <c:pt idx="14">
                  <c:v>9.4848134112410989</c:v>
                </c:pt>
                <c:pt idx="15">
                  <c:v>10.856841664283268</c:v>
                </c:pt>
                <c:pt idx="16">
                  <c:v>12.027700676024899</c:v>
                </c:pt>
                <c:pt idx="17">
                  <c:v>12.914811502493674</c:v>
                </c:pt>
                <c:pt idx="18">
                  <c:v>13.758042139271588</c:v>
                </c:pt>
                <c:pt idx="19">
                  <c:v>14.441891296994648</c:v>
                </c:pt>
                <c:pt idx="20">
                  <c:v>13.15861319497651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Wealth_BRB!$D$64:$X$64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-4.2137494739663666</c:v>
                </c:pt>
                <c:pt idx="2">
                  <c:v>-11.186573702424186</c:v>
                </c:pt>
                <c:pt idx="3">
                  <c:v>-10.377870131210354</c:v>
                </c:pt>
                <c:pt idx="4">
                  <c:v>-7.2385926132215062</c:v>
                </c:pt>
                <c:pt idx="5">
                  <c:v>-5.6631742053126377</c:v>
                </c:pt>
                <c:pt idx="6">
                  <c:v>-2.1945357155958356</c:v>
                </c:pt>
                <c:pt idx="7">
                  <c:v>2.0735835696406468</c:v>
                </c:pt>
                <c:pt idx="8">
                  <c:v>5.5107936767186283</c:v>
                </c:pt>
                <c:pt idx="9">
                  <c:v>5.6083962323243863</c:v>
                </c:pt>
                <c:pt idx="10">
                  <c:v>7.7332816088454992</c:v>
                </c:pt>
                <c:pt idx="11">
                  <c:v>4.6657696939368387</c:v>
                </c:pt>
                <c:pt idx="12">
                  <c:v>5.154943245516197</c:v>
                </c:pt>
                <c:pt idx="13">
                  <c:v>7.0287060102182997</c:v>
                </c:pt>
                <c:pt idx="14">
                  <c:v>11.934228441390848</c:v>
                </c:pt>
                <c:pt idx="15">
                  <c:v>16.060617555814826</c:v>
                </c:pt>
                <c:pt idx="16">
                  <c:v>19.990836243888133</c:v>
                </c:pt>
                <c:pt idx="17">
                  <c:v>24.295534138517418</c:v>
                </c:pt>
                <c:pt idx="18">
                  <c:v>23.790809711399042</c:v>
                </c:pt>
                <c:pt idx="19">
                  <c:v>16.737842496382616</c:v>
                </c:pt>
                <c:pt idx="20">
                  <c:v>15.907252786145087</c:v>
                </c:pt>
              </c:numCache>
            </c:numRef>
          </c:val>
        </c:ser>
        <c:marker val="1"/>
        <c:axId val="74660864"/>
        <c:axId val="74670848"/>
      </c:lineChart>
      <c:catAx>
        <c:axId val="74660864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4670848"/>
        <c:crosses val="autoZero"/>
        <c:auto val="1"/>
        <c:lblAlgn val="ctr"/>
        <c:lblOffset val="100"/>
      </c:catAx>
      <c:valAx>
        <c:axId val="74670848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46608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Wealth_BRB!$B$40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Wealth_BRB!$D$38:$X$38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Wealth_BRB!$D$40:$X$40</c:f>
              <c:numCache>
                <c:formatCode>_(* #,##0_);_(* \(#,##0\);_(* "-"??_);_(@_)</c:formatCode>
                <c:ptCount val="21"/>
                <c:pt idx="0">
                  <c:v>44175.387134595381</c:v>
                </c:pt>
                <c:pt idx="1">
                  <c:v>44698.608469126018</c:v>
                </c:pt>
                <c:pt idx="2">
                  <c:v>44124.42679126525</c:v>
                </c:pt>
                <c:pt idx="3">
                  <c:v>44054.147722002752</c:v>
                </c:pt>
                <c:pt idx="4">
                  <c:v>44151.761488303418</c:v>
                </c:pt>
                <c:pt idx="5">
                  <c:v>44526.268266138934</c:v>
                </c:pt>
                <c:pt idx="6">
                  <c:v>44902.549294023796</c:v>
                </c:pt>
                <c:pt idx="7">
                  <c:v>45678.408212701659</c:v>
                </c:pt>
                <c:pt idx="8">
                  <c:v>46768.104782881601</c:v>
                </c:pt>
                <c:pt idx="9">
                  <c:v>48154.872054613516</c:v>
                </c:pt>
                <c:pt idx="10">
                  <c:v>49080.474713394316</c:v>
                </c:pt>
                <c:pt idx="11">
                  <c:v>50006.815991531032</c:v>
                </c:pt>
                <c:pt idx="12">
                  <c:v>50765.163057710335</c:v>
                </c:pt>
                <c:pt idx="13">
                  <c:v>50858.304116545965</c:v>
                </c:pt>
                <c:pt idx="14">
                  <c:v>51305.880281418562</c:v>
                </c:pt>
                <c:pt idx="15">
                  <c:v>51783.06239026913</c:v>
                </c:pt>
                <c:pt idx="16">
                  <c:v>52744.144603114742</c:v>
                </c:pt>
                <c:pt idx="17">
                  <c:v>53395.864208778767</c:v>
                </c:pt>
                <c:pt idx="18">
                  <c:v>54129.858151114633</c:v>
                </c:pt>
                <c:pt idx="19">
                  <c:v>54529.161961431892</c:v>
                </c:pt>
                <c:pt idx="20">
                  <c:v>54916.447882040091</c:v>
                </c:pt>
              </c:numCache>
            </c:numRef>
          </c:val>
        </c:ser>
        <c:ser>
          <c:idx val="1"/>
          <c:order val="1"/>
          <c:tx>
            <c:strRef>
              <c:f>Wealth_BRB!$B$41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Wealth_BRB!$D$38:$X$38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Wealth_BRB!$D$41:$X$41</c:f>
              <c:numCache>
                <c:formatCode>General</c:formatCode>
                <c:ptCount val="21"/>
                <c:pt idx="0">
                  <c:v>169227.92886000322</c:v>
                </c:pt>
                <c:pt idx="1">
                  <c:v>168579.65269204162</c:v>
                </c:pt>
                <c:pt idx="2">
                  <c:v>169535.52923829752</c:v>
                </c:pt>
                <c:pt idx="3">
                  <c:v>170254.57608807017</c:v>
                </c:pt>
                <c:pt idx="4">
                  <c:v>170998.87346982391</c:v>
                </c:pt>
                <c:pt idx="5">
                  <c:v>171655.98560295926</c:v>
                </c:pt>
                <c:pt idx="6">
                  <c:v>171848.48473537402</c:v>
                </c:pt>
                <c:pt idx="7">
                  <c:v>171682.47250928322</c:v>
                </c:pt>
                <c:pt idx="8">
                  <c:v>171777.41514374054</c:v>
                </c:pt>
                <c:pt idx="9">
                  <c:v>171907.41536127639</c:v>
                </c:pt>
                <c:pt idx="10">
                  <c:v>172215.28744065546</c:v>
                </c:pt>
                <c:pt idx="11">
                  <c:v>174790.12617770972</c:v>
                </c:pt>
                <c:pt idx="12">
                  <c:v>175986.27826016478</c:v>
                </c:pt>
                <c:pt idx="13">
                  <c:v>179512.85739436047</c:v>
                </c:pt>
                <c:pt idx="14">
                  <c:v>183036.01398378587</c:v>
                </c:pt>
                <c:pt idx="15">
                  <c:v>185530.83000824251</c:v>
                </c:pt>
                <c:pt idx="16">
                  <c:v>187109.19582752045</c:v>
                </c:pt>
                <c:pt idx="17">
                  <c:v>188386.9595964379</c:v>
                </c:pt>
                <c:pt idx="18">
                  <c:v>189488.44053346006</c:v>
                </c:pt>
                <c:pt idx="19">
                  <c:v>190575.70209644124</c:v>
                </c:pt>
                <c:pt idx="20">
                  <c:v>187563.99686471128</c:v>
                </c:pt>
              </c:numCache>
            </c:numRef>
          </c:val>
        </c:ser>
        <c:ser>
          <c:idx val="2"/>
          <c:order val="2"/>
          <c:tx>
            <c:strRef>
              <c:f>Wealth_BRB!$B$42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Wealth_BRB!$D$38:$X$38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Wealth_BRB!$D$42:$X$42</c:f>
              <c:numCache>
                <c:formatCode>_(* #,##0_);_(* \(#,##0\);_(* "-"??_);_(@_)</c:formatCode>
                <c:ptCount val="21"/>
                <c:pt idx="0">
                  <c:v>1798.9328946967028</c:v>
                </c:pt>
                <c:pt idx="1">
                  <c:v>1774.1060859992381</c:v>
                </c:pt>
                <c:pt idx="2">
                  <c:v>1747.9889165592278</c:v>
                </c:pt>
                <c:pt idx="3">
                  <c:v>1722.1650759265467</c:v>
                </c:pt>
                <c:pt idx="4">
                  <c:v>1698.1293454112647</c:v>
                </c:pt>
                <c:pt idx="5">
                  <c:v>1672.5491029404654</c:v>
                </c:pt>
                <c:pt idx="6">
                  <c:v>1650.2676442781103</c:v>
                </c:pt>
                <c:pt idx="7">
                  <c:v>1629.2274727083429</c:v>
                </c:pt>
                <c:pt idx="8">
                  <c:v>1599.3568052793482</c:v>
                </c:pt>
                <c:pt idx="9">
                  <c:v>1504.4725497689958</c:v>
                </c:pt>
                <c:pt idx="10">
                  <c:v>1476.6596256258531</c:v>
                </c:pt>
                <c:pt idx="11">
                  <c:v>1452.602573932624</c:v>
                </c:pt>
                <c:pt idx="12">
                  <c:v>1371.6761162624789</c:v>
                </c:pt>
                <c:pt idx="13">
                  <c:v>1351.9257744682322</c:v>
                </c:pt>
                <c:pt idx="14">
                  <c:v>1271.8863880352449</c:v>
                </c:pt>
                <c:pt idx="15">
                  <c:v>1252.5239106712568</c:v>
                </c:pt>
                <c:pt idx="16">
                  <c:v>1232.7908031386867</c:v>
                </c:pt>
                <c:pt idx="17">
                  <c:v>1212.3898772584487</c:v>
                </c:pt>
                <c:pt idx="18">
                  <c:v>1191.5662915700034</c:v>
                </c:pt>
                <c:pt idx="19">
                  <c:v>1176.6596847020951</c:v>
                </c:pt>
                <c:pt idx="20">
                  <c:v>1039.4356607769641</c:v>
                </c:pt>
              </c:numCache>
            </c:numRef>
          </c:val>
        </c:ser>
        <c:overlap val="100"/>
        <c:axId val="75834880"/>
        <c:axId val="75836416"/>
      </c:barChart>
      <c:catAx>
        <c:axId val="75834880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5836416"/>
        <c:crosses val="autoZero"/>
        <c:auto val="1"/>
        <c:lblAlgn val="ctr"/>
        <c:lblOffset val="100"/>
      </c:catAx>
      <c:valAx>
        <c:axId val="75836416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5834880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Wealth_BRB!$B$67:$B$69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Wealth_BRB!$C$67:$C$69</c:f>
              <c:numCache>
                <c:formatCode>_(* #,##0_);_(* \(#,##0\);_(* "-"??_);_(@_)</c:formatCode>
                <c:ptCount val="3"/>
                <c:pt idx="0">
                  <c:v>21.421720949014592</c:v>
                </c:pt>
                <c:pt idx="1">
                  <c:v>77.926776563728367</c:v>
                </c:pt>
                <c:pt idx="2">
                  <c:v>0.6515024872570484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Wealth_BRB!$B$72:$B$75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Wealth_BRB!$C$72:$C$75</c:f>
              <c:numCache>
                <c:formatCode>_(* #,##0_);_(* \(#,##0\);_(* "-"??_);_(@_)</c:formatCode>
                <c:ptCount val="4"/>
                <c:pt idx="0">
                  <c:v>73.968857122079612</c:v>
                </c:pt>
                <c:pt idx="1">
                  <c:v>9.0720587272786339</c:v>
                </c:pt>
                <c:pt idx="2">
                  <c:v>16.959084150641733</c:v>
                </c:pt>
                <c:pt idx="3">
                  <c:v>0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55845198789.021019</v>
      </c>
      <c r="E7" s="13">
        <f t="shared" ref="E7:X7" si="0">+E8+E9+E10</f>
        <v>55989098865.167137</v>
      </c>
      <c r="F7" s="13">
        <f t="shared" si="0"/>
        <v>56250769111.450516</v>
      </c>
      <c r="G7" s="13">
        <f t="shared" si="0"/>
        <v>56575249335.909988</v>
      </c>
      <c r="H7" s="13">
        <f t="shared" si="0"/>
        <v>56952508910.388466</v>
      </c>
      <c r="I7" s="13">
        <f t="shared" si="0"/>
        <v>57386440779.682541</v>
      </c>
      <c r="J7" s="13">
        <f t="shared" si="0"/>
        <v>57709704750.347092</v>
      </c>
      <c r="K7" s="13">
        <f t="shared" si="0"/>
        <v>58051649801.114845</v>
      </c>
      <c r="L7" s="13">
        <f t="shared" si="0"/>
        <v>58545548662.958603</v>
      </c>
      <c r="M7" s="13">
        <f t="shared" si="0"/>
        <v>59104705754.919243</v>
      </c>
      <c r="N7" s="13">
        <f t="shared" si="0"/>
        <v>59594073322.702774</v>
      </c>
      <c r="O7" s="13">
        <f t="shared" si="0"/>
        <v>60678317903.761154</v>
      </c>
      <c r="P7" s="13">
        <f t="shared" si="0"/>
        <v>61322459566.822853</v>
      </c>
      <c r="Q7" s="13">
        <f t="shared" si="0"/>
        <v>62423650760.71981</v>
      </c>
      <c r="R7" s="13">
        <f t="shared" si="0"/>
        <v>63603233246.000084</v>
      </c>
      <c r="S7" s="13">
        <f t="shared" si="0"/>
        <v>64532931310.882904</v>
      </c>
      <c r="T7" s="13">
        <f t="shared" si="0"/>
        <v>65349288904.489204</v>
      </c>
      <c r="U7" s="13">
        <f t="shared" si="0"/>
        <v>66001873950.006538</v>
      </c>
      <c r="V7" s="13">
        <f t="shared" si="0"/>
        <v>66632349049.207062</v>
      </c>
      <c r="W7" s="13">
        <f t="shared" si="0"/>
        <v>67173285600.787392</v>
      </c>
      <c r="X7" s="13">
        <f t="shared" si="0"/>
        <v>66561532431.670113</v>
      </c>
    </row>
    <row r="8" spans="1:24" s="22" customFormat="1" ht="15.75">
      <c r="A8" s="19">
        <v>1</v>
      </c>
      <c r="B8" s="20" t="s">
        <v>5</v>
      </c>
      <c r="C8" s="20"/>
      <c r="D8" s="21">
        <v>11463557136.814634</v>
      </c>
      <c r="E8" s="21">
        <v>11637327413.545427</v>
      </c>
      <c r="F8" s="21">
        <v>11522476314.563843</v>
      </c>
      <c r="G8" s="21">
        <v>11537120476.176693</v>
      </c>
      <c r="H8" s="21">
        <v>11595886182.003546</v>
      </c>
      <c r="I8" s="21">
        <v>11728931481.593254</v>
      </c>
      <c r="J8" s="21">
        <v>11864914917.804964</v>
      </c>
      <c r="K8" s="21">
        <v>12108797876.28866</v>
      </c>
      <c r="L8" s="21">
        <v>12437556554.064314</v>
      </c>
      <c r="M8" s="21">
        <v>12845697359.544596</v>
      </c>
      <c r="N8" s="21">
        <v>13129566871.054821</v>
      </c>
      <c r="O8" s="21">
        <v>13411427994.40069</v>
      </c>
      <c r="P8" s="21">
        <v>13646335777.032293</v>
      </c>
      <c r="Q8" s="21">
        <v>13700667687.652205</v>
      </c>
      <c r="R8" s="21">
        <v>13849868464.328096</v>
      </c>
      <c r="S8" s="21">
        <v>14007473725.754971</v>
      </c>
      <c r="T8" s="21">
        <v>14296933324.409485</v>
      </c>
      <c r="U8" s="21">
        <v>14503277844.660074</v>
      </c>
      <c r="V8" s="21">
        <v>14733064791.570381</v>
      </c>
      <c r="W8" s="21">
        <v>14872828924.980549</v>
      </c>
      <c r="X8" s="21">
        <v>15010367616.045897</v>
      </c>
    </row>
    <row r="9" spans="1:24" s="22" customFormat="1" ht="15.75">
      <c r="A9" s="19">
        <v>2</v>
      </c>
      <c r="B9" s="20" t="s">
        <v>38</v>
      </c>
      <c r="C9" s="20"/>
      <c r="D9" s="21">
        <v>43914816767.099693</v>
      </c>
      <c r="E9" s="21">
        <v>43889881158.025726</v>
      </c>
      <c r="F9" s="21">
        <v>44271829963.172066</v>
      </c>
      <c r="G9" s="21">
        <v>44587119658.824265</v>
      </c>
      <c r="H9" s="21">
        <v>44910631131.494141</v>
      </c>
      <c r="I9" s="21">
        <v>45216933103.589119</v>
      </c>
      <c r="J9" s="21">
        <v>45408728061.021011</v>
      </c>
      <c r="K9" s="21">
        <v>45510963272.540878</v>
      </c>
      <c r="L9" s="21">
        <v>45682657560.741493</v>
      </c>
      <c r="M9" s="21">
        <v>45857678306.943375</v>
      </c>
      <c r="N9" s="21">
        <v>46069483758.537163</v>
      </c>
      <c r="O9" s="21">
        <v>46877313519.852325</v>
      </c>
      <c r="P9" s="21">
        <v>47307399417.949692</v>
      </c>
      <c r="Q9" s="21">
        <v>48358789140.609383</v>
      </c>
      <c r="R9" s="21">
        <v>49410022866.881042</v>
      </c>
      <c r="S9" s="21">
        <v>50186646109.719627</v>
      </c>
      <c r="T9" s="21">
        <v>50718192839.399338</v>
      </c>
      <c r="U9" s="21">
        <v>51169289191.665283</v>
      </c>
      <c r="V9" s="21">
        <v>51574963744.397156</v>
      </c>
      <c r="W9" s="21">
        <v>51979522746.804344</v>
      </c>
      <c r="X9" s="21">
        <v>51267054827.028389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466824885.10668904</v>
      </c>
      <c r="E10" s="21">
        <f t="shared" ref="E10:X10" si="1">+E13+E16+E19+E23</f>
        <v>461890293.59598762</v>
      </c>
      <c r="F10" s="21">
        <f t="shared" si="1"/>
        <v>456462833.71461058</v>
      </c>
      <c r="G10" s="21">
        <f t="shared" si="1"/>
        <v>451009200.90902376</v>
      </c>
      <c r="H10" s="21">
        <f t="shared" si="1"/>
        <v>445991596.8907783</v>
      </c>
      <c r="I10" s="21">
        <f t="shared" si="1"/>
        <v>440576194.50016564</v>
      </c>
      <c r="J10" s="21">
        <f t="shared" si="1"/>
        <v>436061771.52111495</v>
      </c>
      <c r="K10" s="21">
        <f t="shared" si="1"/>
        <v>431888652.28530931</v>
      </c>
      <c r="L10" s="21">
        <f t="shared" si="1"/>
        <v>425334548.15279508</v>
      </c>
      <c r="M10" s="21">
        <f t="shared" si="1"/>
        <v>401330088.43127787</v>
      </c>
      <c r="N10" s="21">
        <f t="shared" si="1"/>
        <v>395022693.11079741</v>
      </c>
      <c r="O10" s="21">
        <f t="shared" si="1"/>
        <v>389576389.5081383</v>
      </c>
      <c r="P10" s="21">
        <f t="shared" si="1"/>
        <v>368724371.84086591</v>
      </c>
      <c r="Q10" s="21">
        <f t="shared" si="1"/>
        <v>364193932.45822269</v>
      </c>
      <c r="R10" s="21">
        <f t="shared" si="1"/>
        <v>343341914.79095024</v>
      </c>
      <c r="S10" s="21">
        <f t="shared" si="1"/>
        <v>338811475.40830696</v>
      </c>
      <c r="T10" s="21">
        <f t="shared" si="1"/>
        <v>334162740.68037862</v>
      </c>
      <c r="U10" s="21">
        <f t="shared" si="1"/>
        <v>329306913.68118536</v>
      </c>
      <c r="V10" s="21">
        <f t="shared" si="1"/>
        <v>324320513.23952353</v>
      </c>
      <c r="W10" s="21">
        <f t="shared" si="1"/>
        <v>320933929.00249642</v>
      </c>
      <c r="X10" s="21">
        <f t="shared" si="1"/>
        <v>284109988.59582835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344892998.55064183</v>
      </c>
      <c r="E11" s="38">
        <f t="shared" ref="E11:X11" si="2">+E13+E16</f>
        <v>344892998.55064183</v>
      </c>
      <c r="F11" s="38">
        <f t="shared" si="2"/>
        <v>344892998.55064183</v>
      </c>
      <c r="G11" s="38">
        <f t="shared" si="2"/>
        <v>344892998.55064183</v>
      </c>
      <c r="H11" s="38">
        <f t="shared" si="2"/>
        <v>344892998.55064183</v>
      </c>
      <c r="I11" s="38">
        <f t="shared" si="2"/>
        <v>344892998.55064183</v>
      </c>
      <c r="J11" s="38">
        <f t="shared" si="2"/>
        <v>344892998.55064183</v>
      </c>
      <c r="K11" s="38">
        <f t="shared" si="2"/>
        <v>344892998.55064183</v>
      </c>
      <c r="L11" s="38">
        <f t="shared" si="2"/>
        <v>344892998.55064183</v>
      </c>
      <c r="M11" s="38">
        <f t="shared" si="2"/>
        <v>328571420.26601267</v>
      </c>
      <c r="N11" s="38">
        <f t="shared" si="2"/>
        <v>328571420.26601267</v>
      </c>
      <c r="O11" s="38">
        <f t="shared" si="2"/>
        <v>328557202.63702911</v>
      </c>
      <c r="P11" s="38">
        <f t="shared" si="2"/>
        <v>312221406.72341645</v>
      </c>
      <c r="Q11" s="38">
        <f t="shared" si="2"/>
        <v>312207189.09443295</v>
      </c>
      <c r="R11" s="38">
        <f t="shared" si="2"/>
        <v>295871393.18082023</v>
      </c>
      <c r="S11" s="38">
        <f t="shared" si="2"/>
        <v>295857175.55183667</v>
      </c>
      <c r="T11" s="38">
        <f t="shared" si="2"/>
        <v>295838776.26726973</v>
      </c>
      <c r="U11" s="38">
        <f t="shared" si="2"/>
        <v>295820376.98270279</v>
      </c>
      <c r="V11" s="38">
        <f t="shared" si="2"/>
        <v>295801977.69813585</v>
      </c>
      <c r="W11" s="38">
        <f t="shared" si="2"/>
        <v>295783578.41356885</v>
      </c>
      <c r="X11" s="38">
        <f t="shared" si="2"/>
        <v>263122022.55974367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121931886.55604722</v>
      </c>
      <c r="E12" s="38">
        <f t="shared" ref="E12:X12" si="3">+E23+E19</f>
        <v>116997295.0453458</v>
      </c>
      <c r="F12" s="38">
        <f t="shared" si="3"/>
        <v>111569835.16396871</v>
      </c>
      <c r="G12" s="38">
        <f t="shared" si="3"/>
        <v>106116202.35838196</v>
      </c>
      <c r="H12" s="38">
        <f t="shared" si="3"/>
        <v>101098598.34013648</v>
      </c>
      <c r="I12" s="38">
        <f t="shared" si="3"/>
        <v>95683195.949523821</v>
      </c>
      <c r="J12" s="38">
        <f t="shared" si="3"/>
        <v>91168772.97047314</v>
      </c>
      <c r="K12" s="38">
        <f t="shared" si="3"/>
        <v>86995653.734667495</v>
      </c>
      <c r="L12" s="38">
        <f t="shared" si="3"/>
        <v>80441549.602153271</v>
      </c>
      <c r="M12" s="38">
        <f t="shared" si="3"/>
        <v>72758668.165265217</v>
      </c>
      <c r="N12" s="38">
        <f t="shared" si="3"/>
        <v>66451272.844784766</v>
      </c>
      <c r="O12" s="38">
        <f t="shared" si="3"/>
        <v>61019186.871109188</v>
      </c>
      <c r="P12" s="38">
        <f t="shared" si="3"/>
        <v>56502965.117449448</v>
      </c>
      <c r="Q12" s="38">
        <f t="shared" si="3"/>
        <v>51986743.363789737</v>
      </c>
      <c r="R12" s="38">
        <f t="shared" si="3"/>
        <v>47470521.610130012</v>
      </c>
      <c r="S12" s="38">
        <f t="shared" si="3"/>
        <v>42954299.856470287</v>
      </c>
      <c r="T12" s="38">
        <f t="shared" si="3"/>
        <v>38323964.41310887</v>
      </c>
      <c r="U12" s="38">
        <f t="shared" si="3"/>
        <v>33486536.698482551</v>
      </c>
      <c r="V12" s="38">
        <f t="shared" si="3"/>
        <v>28518535.541387655</v>
      </c>
      <c r="W12" s="38">
        <f t="shared" si="3"/>
        <v>25150350.588927563</v>
      </c>
      <c r="X12" s="38">
        <f t="shared" si="3"/>
        <v>20987966.0360847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310109987.40795374</v>
      </c>
      <c r="E13" s="13">
        <f t="shared" ref="E13:X13" si="4">+E14+E15</f>
        <v>310109987.40795374</v>
      </c>
      <c r="F13" s="13">
        <f t="shared" si="4"/>
        <v>310109987.40795374</v>
      </c>
      <c r="G13" s="13">
        <f t="shared" si="4"/>
        <v>310109987.40795374</v>
      </c>
      <c r="H13" s="13">
        <f t="shared" si="4"/>
        <v>310109987.40795374</v>
      </c>
      <c r="I13" s="13">
        <f t="shared" si="4"/>
        <v>310109987.40795374</v>
      </c>
      <c r="J13" s="13">
        <f t="shared" si="4"/>
        <v>310109987.40795374</v>
      </c>
      <c r="K13" s="13">
        <f t="shared" si="4"/>
        <v>310109987.40795374</v>
      </c>
      <c r="L13" s="13">
        <f t="shared" si="4"/>
        <v>310109987.40795374</v>
      </c>
      <c r="M13" s="13">
        <f t="shared" si="4"/>
        <v>293788409.12332457</v>
      </c>
      <c r="N13" s="13">
        <f t="shared" si="4"/>
        <v>293788409.12332457</v>
      </c>
      <c r="O13" s="13">
        <f t="shared" si="4"/>
        <v>293788409.12332457</v>
      </c>
      <c r="P13" s="13">
        <f t="shared" si="4"/>
        <v>277466830.83869547</v>
      </c>
      <c r="Q13" s="13">
        <f t="shared" si="4"/>
        <v>277466830.83869547</v>
      </c>
      <c r="R13" s="13">
        <f t="shared" si="4"/>
        <v>261145252.5540663</v>
      </c>
      <c r="S13" s="13">
        <f t="shared" si="4"/>
        <v>261145252.5540663</v>
      </c>
      <c r="T13" s="13">
        <f t="shared" si="4"/>
        <v>261145252.5540663</v>
      </c>
      <c r="U13" s="13">
        <f t="shared" si="4"/>
        <v>261145252.5540663</v>
      </c>
      <c r="V13" s="13">
        <f t="shared" si="4"/>
        <v>261145252.5540663</v>
      </c>
      <c r="W13" s="13">
        <f t="shared" si="4"/>
        <v>261145252.5540663</v>
      </c>
      <c r="X13" s="13">
        <f t="shared" si="4"/>
        <v>228502095.98480803</v>
      </c>
    </row>
    <row r="14" spans="1:24" ht="15.75">
      <c r="A14" s="8" t="s">
        <v>43</v>
      </c>
      <c r="B14" s="2" t="s">
        <v>27</v>
      </c>
      <c r="C14" s="10"/>
      <c r="D14" s="11">
        <v>277466830.83869547</v>
      </c>
      <c r="E14" s="11">
        <v>277466830.83869547</v>
      </c>
      <c r="F14" s="11">
        <v>277466830.83869547</v>
      </c>
      <c r="G14" s="11">
        <v>277466830.83869547</v>
      </c>
      <c r="H14" s="11">
        <v>277466830.83869547</v>
      </c>
      <c r="I14" s="11">
        <v>277466830.83869547</v>
      </c>
      <c r="J14" s="11">
        <v>277466830.83869547</v>
      </c>
      <c r="K14" s="11">
        <v>277466830.83869547</v>
      </c>
      <c r="L14" s="11">
        <v>277466830.83869547</v>
      </c>
      <c r="M14" s="11">
        <v>261145252.5540663</v>
      </c>
      <c r="N14" s="11">
        <v>261145252.5540663</v>
      </c>
      <c r="O14" s="11">
        <v>261145252.5540663</v>
      </c>
      <c r="P14" s="11">
        <v>244823674.26943716</v>
      </c>
      <c r="Q14" s="11">
        <v>244823674.26943716</v>
      </c>
      <c r="R14" s="11">
        <v>228502095.98480803</v>
      </c>
      <c r="S14" s="11">
        <v>228502095.98480803</v>
      </c>
      <c r="T14" s="11">
        <v>228502095.98480803</v>
      </c>
      <c r="U14" s="11">
        <v>228502095.98480803</v>
      </c>
      <c r="V14" s="11">
        <v>228502095.98480803</v>
      </c>
      <c r="W14" s="11">
        <v>228502095.98480803</v>
      </c>
      <c r="X14" s="11">
        <v>195858939.41554973</v>
      </c>
    </row>
    <row r="15" spans="1:24" ht="15.75">
      <c r="A15" s="8" t="s">
        <v>47</v>
      </c>
      <c r="B15" s="2" t="s">
        <v>6</v>
      </c>
      <c r="C15" s="10"/>
      <c r="D15" s="11">
        <v>32643156.569258288</v>
      </c>
      <c r="E15" s="11">
        <v>32643156.569258288</v>
      </c>
      <c r="F15" s="11">
        <v>32643156.569258288</v>
      </c>
      <c r="G15" s="11">
        <v>32643156.569258288</v>
      </c>
      <c r="H15" s="11">
        <v>32643156.569258288</v>
      </c>
      <c r="I15" s="11">
        <v>32643156.569258288</v>
      </c>
      <c r="J15" s="11">
        <v>32643156.569258288</v>
      </c>
      <c r="K15" s="11">
        <v>32643156.569258288</v>
      </c>
      <c r="L15" s="11">
        <v>32643156.569258288</v>
      </c>
      <c r="M15" s="11">
        <v>32643156.569258288</v>
      </c>
      <c r="N15" s="11">
        <v>32643156.569258288</v>
      </c>
      <c r="O15" s="11">
        <v>32643156.569258288</v>
      </c>
      <c r="P15" s="11">
        <v>32643156.569258288</v>
      </c>
      <c r="Q15" s="11">
        <v>32643156.569258288</v>
      </c>
      <c r="R15" s="11">
        <v>32643156.569258288</v>
      </c>
      <c r="S15" s="11">
        <v>32643156.569258288</v>
      </c>
      <c r="T15" s="11">
        <v>32643156.569258288</v>
      </c>
      <c r="U15" s="11">
        <v>32643156.569258288</v>
      </c>
      <c r="V15" s="11">
        <v>32643156.569258288</v>
      </c>
      <c r="W15" s="11">
        <v>32643156.569258288</v>
      </c>
      <c r="X15" s="11">
        <v>32643156.569258288</v>
      </c>
    </row>
    <row r="16" spans="1:24" ht="15.75">
      <c r="A16" s="15" t="s">
        <v>44</v>
      </c>
      <c r="B16" s="10" t="s">
        <v>11</v>
      </c>
      <c r="C16" s="10"/>
      <c r="D16" s="13">
        <f>+D17+D18</f>
        <v>34783011.142688096</v>
      </c>
      <c r="E16" s="13">
        <f t="shared" ref="E16:X16" si="5">+E17+E18</f>
        <v>34783011.142688096</v>
      </c>
      <c r="F16" s="13">
        <f t="shared" si="5"/>
        <v>34783011.142688096</v>
      </c>
      <c r="G16" s="13">
        <f t="shared" si="5"/>
        <v>34783011.142688096</v>
      </c>
      <c r="H16" s="13">
        <f t="shared" si="5"/>
        <v>34783011.142688096</v>
      </c>
      <c r="I16" s="13">
        <f t="shared" si="5"/>
        <v>34783011.142688096</v>
      </c>
      <c r="J16" s="13">
        <f t="shared" si="5"/>
        <v>34783011.142688096</v>
      </c>
      <c r="K16" s="13">
        <f t="shared" si="5"/>
        <v>34783011.142688096</v>
      </c>
      <c r="L16" s="13">
        <f t="shared" si="5"/>
        <v>34783011.142688096</v>
      </c>
      <c r="M16" s="13">
        <f t="shared" si="5"/>
        <v>34783011.142688096</v>
      </c>
      <c r="N16" s="13">
        <f t="shared" si="5"/>
        <v>34783011.142688096</v>
      </c>
      <c r="O16" s="13">
        <f t="shared" si="5"/>
        <v>34768793.513704538</v>
      </c>
      <c r="P16" s="13">
        <f t="shared" si="5"/>
        <v>34754575.884720996</v>
      </c>
      <c r="Q16" s="13">
        <f t="shared" si="5"/>
        <v>34740358.255737454</v>
      </c>
      <c r="R16" s="13">
        <f t="shared" si="5"/>
        <v>34726140.626753904</v>
      </c>
      <c r="S16" s="13">
        <f t="shared" si="5"/>
        <v>34711922.997770354</v>
      </c>
      <c r="T16" s="13">
        <f t="shared" si="5"/>
        <v>34693523.713203415</v>
      </c>
      <c r="U16" s="13">
        <f t="shared" si="5"/>
        <v>34675124.428636476</v>
      </c>
      <c r="V16" s="13">
        <f t="shared" si="5"/>
        <v>34656725.14406953</v>
      </c>
      <c r="W16" s="13">
        <f t="shared" si="5"/>
        <v>34638325.859502584</v>
      </c>
      <c r="X16" s="13">
        <f t="shared" si="5"/>
        <v>34619926.574935645</v>
      </c>
    </row>
    <row r="17" spans="1:24">
      <c r="A17" s="8" t="s">
        <v>45</v>
      </c>
      <c r="B17" s="2" t="s">
        <v>7</v>
      </c>
      <c r="C17" s="2"/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</row>
    <row r="18" spans="1:24">
      <c r="A18" s="8" t="s">
        <v>46</v>
      </c>
      <c r="B18" s="2" t="s">
        <v>62</v>
      </c>
      <c r="C18" s="2"/>
      <c r="D18" s="14">
        <v>34783011.142688096</v>
      </c>
      <c r="E18" s="14">
        <v>34783011.142688096</v>
      </c>
      <c r="F18" s="14">
        <v>34783011.142688096</v>
      </c>
      <c r="G18" s="14">
        <v>34783011.142688096</v>
      </c>
      <c r="H18" s="14">
        <v>34783011.142688096</v>
      </c>
      <c r="I18" s="14">
        <v>34783011.142688096</v>
      </c>
      <c r="J18" s="14">
        <v>34783011.142688096</v>
      </c>
      <c r="K18" s="14">
        <v>34783011.142688096</v>
      </c>
      <c r="L18" s="14">
        <v>34783011.142688096</v>
      </c>
      <c r="M18" s="14">
        <v>34783011.142688096</v>
      </c>
      <c r="N18" s="14">
        <v>34783011.142688096</v>
      </c>
      <c r="O18" s="14">
        <v>34768793.513704538</v>
      </c>
      <c r="P18" s="14">
        <v>34754575.884720996</v>
      </c>
      <c r="Q18" s="14">
        <v>34740358.255737454</v>
      </c>
      <c r="R18" s="14">
        <v>34726140.626753904</v>
      </c>
      <c r="S18" s="14">
        <v>34711922.997770354</v>
      </c>
      <c r="T18" s="14">
        <v>34693523.713203415</v>
      </c>
      <c r="U18" s="14">
        <v>34675124.428636476</v>
      </c>
      <c r="V18" s="14">
        <v>34656725.14406953</v>
      </c>
      <c r="W18" s="14">
        <v>34638325.859502584</v>
      </c>
      <c r="X18" s="14">
        <v>34619926.574935645</v>
      </c>
    </row>
    <row r="19" spans="1:24" ht="15.75">
      <c r="A19" s="15" t="s">
        <v>48</v>
      </c>
      <c r="B19" s="10" t="s">
        <v>12</v>
      </c>
      <c r="C19" s="10"/>
      <c r="D19" s="13">
        <f>+D20+D21+D22</f>
        <v>121931886.55604722</v>
      </c>
      <c r="E19" s="13">
        <f t="shared" ref="E19:X19" si="6">+E20+E21+E22</f>
        <v>116997295.0453458</v>
      </c>
      <c r="F19" s="13">
        <f t="shared" si="6"/>
        <v>111569835.16396871</v>
      </c>
      <c r="G19" s="13">
        <f t="shared" si="6"/>
        <v>106116202.35838196</v>
      </c>
      <c r="H19" s="13">
        <f t="shared" si="6"/>
        <v>101098598.34013648</v>
      </c>
      <c r="I19" s="13">
        <f t="shared" si="6"/>
        <v>95683195.949523821</v>
      </c>
      <c r="J19" s="13">
        <f t="shared" si="6"/>
        <v>91168772.97047314</v>
      </c>
      <c r="K19" s="13">
        <f t="shared" si="6"/>
        <v>86995653.734667495</v>
      </c>
      <c r="L19" s="13">
        <f t="shared" si="6"/>
        <v>80441549.602153271</v>
      </c>
      <c r="M19" s="13">
        <f t="shared" si="6"/>
        <v>72758668.165265217</v>
      </c>
      <c r="N19" s="13">
        <f t="shared" si="6"/>
        <v>66451272.844784766</v>
      </c>
      <c r="O19" s="13">
        <f t="shared" si="6"/>
        <v>61019186.871109188</v>
      </c>
      <c r="P19" s="13">
        <f t="shared" si="6"/>
        <v>56502965.117449448</v>
      </c>
      <c r="Q19" s="13">
        <f t="shared" si="6"/>
        <v>51986743.363789737</v>
      </c>
      <c r="R19" s="13">
        <f t="shared" si="6"/>
        <v>47470521.610130012</v>
      </c>
      <c r="S19" s="13">
        <f t="shared" si="6"/>
        <v>42954299.856470287</v>
      </c>
      <c r="T19" s="13">
        <f t="shared" si="6"/>
        <v>38323964.41310887</v>
      </c>
      <c r="U19" s="13">
        <f t="shared" si="6"/>
        <v>33486536.698482551</v>
      </c>
      <c r="V19" s="13">
        <f t="shared" si="6"/>
        <v>28518535.541387655</v>
      </c>
      <c r="W19" s="13">
        <f t="shared" si="6"/>
        <v>25150350.588927563</v>
      </c>
      <c r="X19" s="13">
        <f t="shared" si="6"/>
        <v>20987966.0360847</v>
      </c>
    </row>
    <row r="20" spans="1:24" s="16" customFormat="1">
      <c r="A20" s="8" t="s">
        <v>59</v>
      </c>
      <c r="B20" s="2" t="s">
        <v>13</v>
      </c>
      <c r="C20" s="2"/>
      <c r="D20" s="11">
        <v>96332388.445971102</v>
      </c>
      <c r="E20" s="11">
        <v>92276901.124867588</v>
      </c>
      <c r="F20" s="11">
        <v>87697580.024788201</v>
      </c>
      <c r="G20" s="11">
        <v>83422420.473791584</v>
      </c>
      <c r="H20" s="11">
        <v>79265579.765388161</v>
      </c>
      <c r="I20" s="11">
        <v>74872135.167526037</v>
      </c>
      <c r="J20" s="11">
        <v>71492562.39993979</v>
      </c>
      <c r="K20" s="11">
        <v>68454326.481879741</v>
      </c>
      <c r="L20" s="11">
        <v>63036871.335438974</v>
      </c>
      <c r="M20" s="11">
        <v>56490638.884624384</v>
      </c>
      <c r="N20" s="11">
        <v>51319892.550217405</v>
      </c>
      <c r="O20" s="11">
        <v>47024455.56261529</v>
      </c>
      <c r="P20" s="11">
        <v>43644882.795029022</v>
      </c>
      <c r="Q20" s="11">
        <v>40265310.027442768</v>
      </c>
      <c r="R20" s="11">
        <v>36885737.259856515</v>
      </c>
      <c r="S20" s="11">
        <v>33506164.492270257</v>
      </c>
      <c r="T20" s="11">
        <v>30012632.530960992</v>
      </c>
      <c r="U20" s="11">
        <v>26266409.913819302</v>
      </c>
      <c r="V20" s="11">
        <v>22545500.296706833</v>
      </c>
      <c r="W20" s="11">
        <v>19956747.556735761</v>
      </c>
      <c r="X20" s="11">
        <v>16573795.216381919</v>
      </c>
    </row>
    <row r="21" spans="1:24" s="16" customFormat="1">
      <c r="A21" s="8" t="s">
        <v>60</v>
      </c>
      <c r="B21" s="2" t="s">
        <v>14</v>
      </c>
      <c r="C21" s="2"/>
      <c r="D21" s="11">
        <v>25599498.110076118</v>
      </c>
      <c r="E21" s="11">
        <v>24720393.920478214</v>
      </c>
      <c r="F21" s="11">
        <v>23872255.139180519</v>
      </c>
      <c r="G21" s="11">
        <v>22693781.884590369</v>
      </c>
      <c r="H21" s="11">
        <v>21833018.574748322</v>
      </c>
      <c r="I21" s="11">
        <v>20811060.781997781</v>
      </c>
      <c r="J21" s="11">
        <v>19676210.570533346</v>
      </c>
      <c r="K21" s="11">
        <v>18541327.252787758</v>
      </c>
      <c r="L21" s="11">
        <v>17404678.266714294</v>
      </c>
      <c r="M21" s="11">
        <v>16268029.280640829</v>
      </c>
      <c r="N21" s="11">
        <v>15131380.294567361</v>
      </c>
      <c r="O21" s="11">
        <v>13994731.308493895</v>
      </c>
      <c r="P21" s="11">
        <v>12858082.322420429</v>
      </c>
      <c r="Q21" s="11">
        <v>11721433.336346965</v>
      </c>
      <c r="R21" s="11">
        <v>10584784.350273497</v>
      </c>
      <c r="S21" s="11">
        <v>9448135.3642000314</v>
      </c>
      <c r="T21" s="11">
        <v>8311331.8821478775</v>
      </c>
      <c r="U21" s="11">
        <v>7220126.7846632497</v>
      </c>
      <c r="V21" s="11">
        <v>5973035.24468082</v>
      </c>
      <c r="W21" s="11">
        <v>5193603.0321918009</v>
      </c>
      <c r="X21" s="11">
        <v>4414170.8197027827</v>
      </c>
    </row>
    <row r="22" spans="1:24" s="16" customFormat="1">
      <c r="A22" s="8" t="s">
        <v>61</v>
      </c>
      <c r="B22" s="2" t="s">
        <v>15</v>
      </c>
      <c r="C22" s="2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0</v>
      </c>
      <c r="E23" s="13">
        <f t="shared" ref="E23:X23" si="7">+E24+E25+E26+E27+E28+E29+E30+E31+E32+E33</f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3">
        <f t="shared" si="7"/>
        <v>0</v>
      </c>
      <c r="U23" s="13">
        <f t="shared" si="7"/>
        <v>0</v>
      </c>
      <c r="V23" s="13">
        <f t="shared" si="7"/>
        <v>0</v>
      </c>
      <c r="W23" s="13">
        <f t="shared" si="7"/>
        <v>0</v>
      </c>
      <c r="X23" s="13">
        <f t="shared" si="7"/>
        <v>0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3045886191.8551111</v>
      </c>
      <c r="E35" s="11">
        <v>2927096631.6290689</v>
      </c>
      <c r="F35" s="11">
        <v>2722199868.2002258</v>
      </c>
      <c r="G35" s="11">
        <v>2754866266.1923819</v>
      </c>
      <c r="H35" s="11">
        <v>2859551183.707581</v>
      </c>
      <c r="I35" s="11">
        <v>2916742206.9891372</v>
      </c>
      <c r="J35" s="11">
        <v>3033411894.1469989</v>
      </c>
      <c r="K35" s="11">
        <v>3175982253.08778</v>
      </c>
      <c r="L35" s="11">
        <v>3293493598.9618392</v>
      </c>
      <c r="M35" s="11">
        <v>3306667573.0099578</v>
      </c>
      <c r="N35" s="11">
        <v>3382720925.944097</v>
      </c>
      <c r="O35" s="11">
        <v>3294770181.2357879</v>
      </c>
      <c r="P35" s="11">
        <v>3317833572.2885098</v>
      </c>
      <c r="Q35" s="11">
        <v>3384190244.8559842</v>
      </c>
      <c r="R35" s="11">
        <v>3546631375.3976321</v>
      </c>
      <c r="S35" s="11">
        <v>3684950000</v>
      </c>
      <c r="T35" s="11">
        <v>3817608199.4054971</v>
      </c>
      <c r="U35" s="11">
        <v>3962677311.8802691</v>
      </c>
      <c r="V35" s="11">
        <v>3954751957.7724919</v>
      </c>
      <c r="W35" s="11">
        <v>3737240599.6182799</v>
      </c>
      <c r="X35" s="11">
        <v>3718554396.9847431</v>
      </c>
    </row>
    <row r="36" spans="1:24" ht="15.75">
      <c r="A36" s="25">
        <v>5</v>
      </c>
      <c r="B36" s="9" t="s">
        <v>9</v>
      </c>
      <c r="C36" s="10"/>
      <c r="D36" s="11">
        <v>259500.99999999997</v>
      </c>
      <c r="E36" s="11">
        <v>260351</v>
      </c>
      <c r="F36" s="11">
        <v>261136.00000000003</v>
      </c>
      <c r="G36" s="11">
        <v>261885.00000000006</v>
      </c>
      <c r="H36" s="11">
        <v>262637</v>
      </c>
      <c r="I36" s="11">
        <v>263416</v>
      </c>
      <c r="J36" s="11">
        <v>264236.99999999994</v>
      </c>
      <c r="K36" s="11">
        <v>265088.00000000006</v>
      </c>
      <c r="L36" s="11">
        <v>265940.99999999994</v>
      </c>
      <c r="M36" s="11">
        <v>266758.00000000006</v>
      </c>
      <c r="N36" s="11">
        <v>267510.99999999988</v>
      </c>
      <c r="O36" s="11">
        <v>268192</v>
      </c>
      <c r="P36" s="11">
        <v>268813.00000000012</v>
      </c>
      <c r="Q36" s="11">
        <v>269389.00000000006</v>
      </c>
      <c r="R36" s="11">
        <v>269947</v>
      </c>
      <c r="S36" s="11">
        <v>270503</v>
      </c>
      <c r="T36" s="11">
        <v>271061.99999999994</v>
      </c>
      <c r="U36" s="11">
        <v>271618.00000000006</v>
      </c>
      <c r="V36" s="11">
        <v>272180</v>
      </c>
      <c r="W36" s="11">
        <v>272750</v>
      </c>
      <c r="X36" s="11">
        <v>273330.99999999994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215202.24888929533</v>
      </c>
      <c r="E39" s="11">
        <f t="shared" si="8"/>
        <v>215052.36724716684</v>
      </c>
      <c r="F39" s="11">
        <f t="shared" si="8"/>
        <v>215407.94494612198</v>
      </c>
      <c r="G39" s="11">
        <f t="shared" si="8"/>
        <v>216030.88888599948</v>
      </c>
      <c r="H39" s="11">
        <f t="shared" si="8"/>
        <v>216848.7643035386</v>
      </c>
      <c r="I39" s="11">
        <f t="shared" si="8"/>
        <v>217854.80297203868</v>
      </c>
      <c r="J39" s="11">
        <f t="shared" si="8"/>
        <v>218401.30167367592</v>
      </c>
      <c r="K39" s="11">
        <f t="shared" si="8"/>
        <v>218990.1081946932</v>
      </c>
      <c r="L39" s="11">
        <f t="shared" si="8"/>
        <v>220144.87673190149</v>
      </c>
      <c r="M39" s="11">
        <f t="shared" si="8"/>
        <v>221566.75996565889</v>
      </c>
      <c r="N39" s="11">
        <f t="shared" si="8"/>
        <v>222772.42177967561</v>
      </c>
      <c r="O39" s="11">
        <f t="shared" si="8"/>
        <v>226249.54474317338</v>
      </c>
      <c r="P39" s="11">
        <f t="shared" si="8"/>
        <v>228123.11743413759</v>
      </c>
      <c r="Q39" s="11">
        <f t="shared" si="8"/>
        <v>231723.08728537467</v>
      </c>
      <c r="R39" s="11">
        <f t="shared" si="8"/>
        <v>235613.78065323966</v>
      </c>
      <c r="S39" s="11">
        <f t="shared" si="8"/>
        <v>238566.41630918291</v>
      </c>
      <c r="T39" s="11">
        <f t="shared" si="8"/>
        <v>241086.13123377389</v>
      </c>
      <c r="U39" s="11">
        <f t="shared" si="8"/>
        <v>242995.21368247512</v>
      </c>
      <c r="V39" s="11">
        <f t="shared" si="8"/>
        <v>244809.86497614469</v>
      </c>
      <c r="W39" s="11">
        <f t="shared" si="8"/>
        <v>246281.52374257523</v>
      </c>
      <c r="X39" s="11">
        <f t="shared" si="8"/>
        <v>243519.88040752834</v>
      </c>
    </row>
    <row r="40" spans="1:24" ht="15.75">
      <c r="B40" s="20" t="s">
        <v>5</v>
      </c>
      <c r="C40" s="7"/>
      <c r="D40" s="11">
        <f t="shared" ref="D40:X40" si="9">+D8/D36</f>
        <v>44175.387134595381</v>
      </c>
      <c r="E40" s="11">
        <f t="shared" si="9"/>
        <v>44698.608469126018</v>
      </c>
      <c r="F40" s="11">
        <f t="shared" si="9"/>
        <v>44124.42679126525</v>
      </c>
      <c r="G40" s="11">
        <f t="shared" si="9"/>
        <v>44054.147722002752</v>
      </c>
      <c r="H40" s="11">
        <f t="shared" si="9"/>
        <v>44151.761488303418</v>
      </c>
      <c r="I40" s="11">
        <f t="shared" si="9"/>
        <v>44526.268266138934</v>
      </c>
      <c r="J40" s="11">
        <f t="shared" si="9"/>
        <v>44902.549294023796</v>
      </c>
      <c r="K40" s="11">
        <f t="shared" si="9"/>
        <v>45678.408212701659</v>
      </c>
      <c r="L40" s="11">
        <f t="shared" si="9"/>
        <v>46768.104782881601</v>
      </c>
      <c r="M40" s="11">
        <f t="shared" si="9"/>
        <v>48154.872054613516</v>
      </c>
      <c r="N40" s="11">
        <f t="shared" si="9"/>
        <v>49080.474713394316</v>
      </c>
      <c r="O40" s="11">
        <f t="shared" si="9"/>
        <v>50006.815991531032</v>
      </c>
      <c r="P40" s="11">
        <f t="shared" si="9"/>
        <v>50765.163057710335</v>
      </c>
      <c r="Q40" s="11">
        <f t="shared" si="9"/>
        <v>50858.304116545965</v>
      </c>
      <c r="R40" s="11">
        <f t="shared" si="9"/>
        <v>51305.880281418562</v>
      </c>
      <c r="S40" s="11">
        <f t="shared" si="9"/>
        <v>51783.06239026913</v>
      </c>
      <c r="T40" s="11">
        <f t="shared" si="9"/>
        <v>52744.144603114742</v>
      </c>
      <c r="U40" s="11">
        <f t="shared" si="9"/>
        <v>53395.864208778767</v>
      </c>
      <c r="V40" s="11">
        <f t="shared" si="9"/>
        <v>54129.858151114633</v>
      </c>
      <c r="W40" s="11">
        <f t="shared" si="9"/>
        <v>54529.161961431892</v>
      </c>
      <c r="X40" s="11">
        <f t="shared" si="9"/>
        <v>54916.447882040091</v>
      </c>
    </row>
    <row r="41" spans="1:24" ht="15.75">
      <c r="B41" s="20" t="s">
        <v>38</v>
      </c>
      <c r="C41" s="7"/>
      <c r="D41" s="37">
        <f>+D9/D36</f>
        <v>169227.92886000322</v>
      </c>
      <c r="E41" s="37">
        <f t="shared" ref="E41:X41" si="10">+E9/E36</f>
        <v>168579.65269204162</v>
      </c>
      <c r="F41" s="37">
        <f t="shared" si="10"/>
        <v>169535.52923829752</v>
      </c>
      <c r="G41" s="37">
        <f t="shared" si="10"/>
        <v>170254.57608807017</v>
      </c>
      <c r="H41" s="37">
        <f t="shared" si="10"/>
        <v>170998.87346982391</v>
      </c>
      <c r="I41" s="37">
        <f t="shared" si="10"/>
        <v>171655.98560295926</v>
      </c>
      <c r="J41" s="37">
        <f t="shared" si="10"/>
        <v>171848.48473537402</v>
      </c>
      <c r="K41" s="37">
        <f t="shared" si="10"/>
        <v>171682.47250928322</v>
      </c>
      <c r="L41" s="37">
        <f t="shared" si="10"/>
        <v>171777.41514374054</v>
      </c>
      <c r="M41" s="37">
        <f t="shared" si="10"/>
        <v>171907.41536127639</v>
      </c>
      <c r="N41" s="37">
        <f t="shared" si="10"/>
        <v>172215.28744065546</v>
      </c>
      <c r="O41" s="37">
        <f t="shared" si="10"/>
        <v>174790.12617770972</v>
      </c>
      <c r="P41" s="37">
        <f t="shared" si="10"/>
        <v>175986.27826016478</v>
      </c>
      <c r="Q41" s="37">
        <f t="shared" si="10"/>
        <v>179512.85739436047</v>
      </c>
      <c r="R41" s="37">
        <f t="shared" si="10"/>
        <v>183036.01398378587</v>
      </c>
      <c r="S41" s="37">
        <f t="shared" si="10"/>
        <v>185530.83000824251</v>
      </c>
      <c r="T41" s="37">
        <f t="shared" si="10"/>
        <v>187109.19582752045</v>
      </c>
      <c r="U41" s="37">
        <f t="shared" si="10"/>
        <v>188386.9595964379</v>
      </c>
      <c r="V41" s="37">
        <f t="shared" si="10"/>
        <v>189488.44053346006</v>
      </c>
      <c r="W41" s="37">
        <f t="shared" si="10"/>
        <v>190575.70209644124</v>
      </c>
      <c r="X41" s="37">
        <f t="shared" si="10"/>
        <v>187563.99686471128</v>
      </c>
    </row>
    <row r="42" spans="1:24" ht="15.75">
      <c r="B42" s="20" t="s">
        <v>10</v>
      </c>
      <c r="C42" s="9"/>
      <c r="D42" s="11">
        <f t="shared" ref="D42:X42" si="11">+D10/D36</f>
        <v>1798.9328946967028</v>
      </c>
      <c r="E42" s="11">
        <f t="shared" si="11"/>
        <v>1774.1060859992381</v>
      </c>
      <c r="F42" s="11">
        <f t="shared" si="11"/>
        <v>1747.9889165592278</v>
      </c>
      <c r="G42" s="11">
        <f t="shared" si="11"/>
        <v>1722.1650759265467</v>
      </c>
      <c r="H42" s="11">
        <f t="shared" si="11"/>
        <v>1698.1293454112647</v>
      </c>
      <c r="I42" s="11">
        <f t="shared" si="11"/>
        <v>1672.5491029404654</v>
      </c>
      <c r="J42" s="11">
        <f t="shared" si="11"/>
        <v>1650.2676442781103</v>
      </c>
      <c r="K42" s="11">
        <f t="shared" si="11"/>
        <v>1629.2274727083429</v>
      </c>
      <c r="L42" s="11">
        <f t="shared" si="11"/>
        <v>1599.3568052793482</v>
      </c>
      <c r="M42" s="11">
        <f t="shared" si="11"/>
        <v>1504.4725497689958</v>
      </c>
      <c r="N42" s="11">
        <f t="shared" si="11"/>
        <v>1476.6596256258531</v>
      </c>
      <c r="O42" s="11">
        <f t="shared" si="11"/>
        <v>1452.602573932624</v>
      </c>
      <c r="P42" s="11">
        <f t="shared" si="11"/>
        <v>1371.6761162624789</v>
      </c>
      <c r="Q42" s="11">
        <f t="shared" si="11"/>
        <v>1351.9257744682322</v>
      </c>
      <c r="R42" s="11">
        <f t="shared" si="11"/>
        <v>1271.8863880352449</v>
      </c>
      <c r="S42" s="11">
        <f t="shared" si="11"/>
        <v>1252.5239106712568</v>
      </c>
      <c r="T42" s="11">
        <f t="shared" si="11"/>
        <v>1232.7908031386867</v>
      </c>
      <c r="U42" s="11">
        <f t="shared" si="11"/>
        <v>1212.3898772584487</v>
      </c>
      <c r="V42" s="11">
        <f t="shared" si="11"/>
        <v>1191.5662915700034</v>
      </c>
      <c r="W42" s="11">
        <f t="shared" si="11"/>
        <v>1176.6596847020951</v>
      </c>
      <c r="X42" s="11">
        <f t="shared" si="11"/>
        <v>1039.4356607769641</v>
      </c>
    </row>
    <row r="43" spans="1:24" ht="15.75">
      <c r="B43" s="26" t="s">
        <v>32</v>
      </c>
      <c r="C43" s="9"/>
      <c r="D43" s="11">
        <f t="shared" ref="D43:X43" si="12">+D11/D36</f>
        <v>1329.0623101669814</v>
      </c>
      <c r="E43" s="11">
        <f t="shared" si="12"/>
        <v>1324.7231566256394</v>
      </c>
      <c r="F43" s="11">
        <f t="shared" si="12"/>
        <v>1320.7409110602973</v>
      </c>
      <c r="G43" s="11">
        <f t="shared" si="12"/>
        <v>1316.9635471701004</v>
      </c>
      <c r="H43" s="11">
        <f t="shared" si="12"/>
        <v>1313.1927281785956</v>
      </c>
      <c r="I43" s="11">
        <f t="shared" si="12"/>
        <v>1309.3092240055344</v>
      </c>
      <c r="J43" s="11">
        <f t="shared" si="12"/>
        <v>1305.2411227445132</v>
      </c>
      <c r="K43" s="11">
        <f t="shared" si="12"/>
        <v>1301.0509662853156</v>
      </c>
      <c r="L43" s="11">
        <f t="shared" si="12"/>
        <v>1296.8778734781094</v>
      </c>
      <c r="M43" s="11">
        <f t="shared" si="12"/>
        <v>1231.7209615682102</v>
      </c>
      <c r="N43" s="11">
        <f t="shared" si="12"/>
        <v>1228.2538671905559</v>
      </c>
      <c r="O43" s="11">
        <f t="shared" si="12"/>
        <v>1225.0820406165326</v>
      </c>
      <c r="P43" s="11">
        <f t="shared" si="12"/>
        <v>1161.4817985864386</v>
      </c>
      <c r="Q43" s="11">
        <f t="shared" si="12"/>
        <v>1158.9455734808507</v>
      </c>
      <c r="R43" s="11">
        <f t="shared" si="12"/>
        <v>1096.0351223789123</v>
      </c>
      <c r="S43" s="11">
        <f t="shared" si="12"/>
        <v>1093.7297388636603</v>
      </c>
      <c r="T43" s="11">
        <f t="shared" si="12"/>
        <v>1091.4063065544776</v>
      </c>
      <c r="U43" s="11">
        <f t="shared" si="12"/>
        <v>1089.1044665033346</v>
      </c>
      <c r="V43" s="11">
        <f t="shared" si="12"/>
        <v>1086.7880729595704</v>
      </c>
      <c r="W43" s="11">
        <f t="shared" si="12"/>
        <v>1084.4494167316916</v>
      </c>
      <c r="X43" s="11">
        <f t="shared" si="12"/>
        <v>962.64976369216708</v>
      </c>
    </row>
    <row r="44" spans="1:24" ht="15.75">
      <c r="B44" s="26" t="s">
        <v>33</v>
      </c>
      <c r="C44" s="9"/>
      <c r="D44" s="11">
        <f t="shared" ref="D44:X44" si="13">+D12/D36</f>
        <v>469.87058452972138</v>
      </c>
      <c r="E44" s="11">
        <f t="shared" si="13"/>
        <v>449.3829293735987</v>
      </c>
      <c r="F44" s="11">
        <f t="shared" si="13"/>
        <v>427.24800549893047</v>
      </c>
      <c r="G44" s="11">
        <f t="shared" si="13"/>
        <v>405.20152875644629</v>
      </c>
      <c r="H44" s="11">
        <f t="shared" si="13"/>
        <v>384.93661723266899</v>
      </c>
      <c r="I44" s="11">
        <f t="shared" si="13"/>
        <v>363.23987893493114</v>
      </c>
      <c r="J44" s="11">
        <f t="shared" si="13"/>
        <v>345.02652153359736</v>
      </c>
      <c r="K44" s="11">
        <f t="shared" si="13"/>
        <v>328.17650642302738</v>
      </c>
      <c r="L44" s="11">
        <f t="shared" si="13"/>
        <v>302.47893180123896</v>
      </c>
      <c r="M44" s="11">
        <f t="shared" si="13"/>
        <v>272.75158820078576</v>
      </c>
      <c r="N44" s="11">
        <f t="shared" si="13"/>
        <v>248.40575843529723</v>
      </c>
      <c r="O44" s="11">
        <f t="shared" si="13"/>
        <v>227.52053331609142</v>
      </c>
      <c r="P44" s="11">
        <f t="shared" si="13"/>
        <v>210.1943176760403</v>
      </c>
      <c r="Q44" s="11">
        <f t="shared" si="13"/>
        <v>192.98020098738155</v>
      </c>
      <c r="R44" s="11">
        <f t="shared" si="13"/>
        <v>175.85126565633257</v>
      </c>
      <c r="S44" s="11">
        <f t="shared" si="13"/>
        <v>158.79417180759654</v>
      </c>
      <c r="T44" s="11">
        <f t="shared" si="13"/>
        <v>141.38449658420907</v>
      </c>
      <c r="U44" s="11">
        <f t="shared" si="13"/>
        <v>123.28541075511396</v>
      </c>
      <c r="V44" s="11">
        <f t="shared" si="13"/>
        <v>104.778218610433</v>
      </c>
      <c r="W44" s="11">
        <f t="shared" si="13"/>
        <v>92.210267970403535</v>
      </c>
      <c r="X44" s="11">
        <f t="shared" si="13"/>
        <v>76.785897084797199</v>
      </c>
    </row>
    <row r="45" spans="1:24" ht="15.75">
      <c r="B45" s="10" t="s">
        <v>31</v>
      </c>
      <c r="C45" s="9"/>
      <c r="D45" s="11">
        <f t="shared" ref="D45:X45" si="14">+D13/D36</f>
        <v>1195.0242481067655</v>
      </c>
      <c r="E45" s="11">
        <f t="shared" si="14"/>
        <v>1191.1227051478725</v>
      </c>
      <c r="F45" s="11">
        <f t="shared" si="14"/>
        <v>1187.5420754241227</v>
      </c>
      <c r="G45" s="11">
        <f t="shared" si="14"/>
        <v>1184.1456647305256</v>
      </c>
      <c r="H45" s="11">
        <f t="shared" si="14"/>
        <v>1180.7551388721076</v>
      </c>
      <c r="I45" s="11">
        <f t="shared" si="14"/>
        <v>1177.2632923131234</v>
      </c>
      <c r="J45" s="11">
        <f t="shared" si="14"/>
        <v>1173.6054655780749</v>
      </c>
      <c r="K45" s="11">
        <f t="shared" si="14"/>
        <v>1169.8378931070199</v>
      </c>
      <c r="L45" s="11">
        <f t="shared" si="14"/>
        <v>1166.0856633913304</v>
      </c>
      <c r="M45" s="11">
        <f t="shared" si="14"/>
        <v>1101.3293289173128</v>
      </c>
      <c r="N45" s="11">
        <f t="shared" si="14"/>
        <v>1098.2292657996295</v>
      </c>
      <c r="O45" s="11">
        <f t="shared" si="14"/>
        <v>1095.4406139009536</v>
      </c>
      <c r="P45" s="11">
        <f t="shared" si="14"/>
        <v>1032.1927542146227</v>
      </c>
      <c r="Q45" s="11">
        <f t="shared" si="14"/>
        <v>1029.985748633743</v>
      </c>
      <c r="R45" s="11">
        <f t="shared" si="14"/>
        <v>967.39453505342271</v>
      </c>
      <c r="S45" s="11">
        <f t="shared" si="14"/>
        <v>965.40612323732569</v>
      </c>
      <c r="T45" s="11">
        <f t="shared" si="14"/>
        <v>963.41520594574808</v>
      </c>
      <c r="U45" s="11">
        <f t="shared" si="14"/>
        <v>961.44310227623441</v>
      </c>
      <c r="V45" s="11">
        <f t="shared" si="14"/>
        <v>959.45790489406386</v>
      </c>
      <c r="W45" s="11">
        <f t="shared" si="14"/>
        <v>957.45280496449607</v>
      </c>
      <c r="X45" s="11">
        <f t="shared" si="14"/>
        <v>835.99041449673871</v>
      </c>
    </row>
    <row r="46" spans="1:24" ht="15.75">
      <c r="B46" s="10" t="s">
        <v>11</v>
      </c>
      <c r="C46" s="9"/>
      <c r="D46" s="11">
        <f t="shared" ref="D46:X46" si="15">+D16/D36</f>
        <v>134.03806206021596</v>
      </c>
      <c r="E46" s="11">
        <f t="shared" si="15"/>
        <v>133.60045147776691</v>
      </c>
      <c r="F46" s="11">
        <f t="shared" si="15"/>
        <v>133.19883563617461</v>
      </c>
      <c r="G46" s="11">
        <f t="shared" si="15"/>
        <v>132.81788243957496</v>
      </c>
      <c r="H46" s="11">
        <f t="shared" si="15"/>
        <v>132.43758930648804</v>
      </c>
      <c r="I46" s="11">
        <f t="shared" si="15"/>
        <v>132.04593169241085</v>
      </c>
      <c r="J46" s="11">
        <f t="shared" si="15"/>
        <v>131.63565716643811</v>
      </c>
      <c r="K46" s="11">
        <f t="shared" si="15"/>
        <v>131.21307317829584</v>
      </c>
      <c r="L46" s="11">
        <f t="shared" si="15"/>
        <v>130.79221008677902</v>
      </c>
      <c r="M46" s="11">
        <f t="shared" si="15"/>
        <v>130.39163265089741</v>
      </c>
      <c r="N46" s="11">
        <f t="shared" si="15"/>
        <v>130.02460139092639</v>
      </c>
      <c r="O46" s="11">
        <f t="shared" si="15"/>
        <v>129.64142671557892</v>
      </c>
      <c r="P46" s="11">
        <f t="shared" si="15"/>
        <v>129.28904437181603</v>
      </c>
      <c r="Q46" s="11">
        <f t="shared" si="15"/>
        <v>128.95982484710751</v>
      </c>
      <c r="R46" s="11">
        <f t="shared" si="15"/>
        <v>128.64058732548946</v>
      </c>
      <c r="S46" s="11">
        <f t="shared" si="15"/>
        <v>128.32361562633449</v>
      </c>
      <c r="T46" s="11">
        <f t="shared" si="15"/>
        <v>127.99110060872945</v>
      </c>
      <c r="U46" s="11">
        <f t="shared" si="15"/>
        <v>127.66136422710008</v>
      </c>
      <c r="V46" s="11">
        <f t="shared" si="15"/>
        <v>127.3301680655064</v>
      </c>
      <c r="W46" s="11">
        <f t="shared" si="15"/>
        <v>126.99661176719555</v>
      </c>
      <c r="X46" s="11">
        <f t="shared" si="15"/>
        <v>126.65934919542845</v>
      </c>
    </row>
    <row r="47" spans="1:24" ht="15.75">
      <c r="B47" s="10" t="s">
        <v>12</v>
      </c>
      <c r="C47" s="9"/>
      <c r="D47" s="11">
        <f t="shared" ref="D47:X47" si="16">+D19/D36</f>
        <v>469.87058452972138</v>
      </c>
      <c r="E47" s="11">
        <f t="shared" si="16"/>
        <v>449.3829293735987</v>
      </c>
      <c r="F47" s="11">
        <f t="shared" si="16"/>
        <v>427.24800549893047</v>
      </c>
      <c r="G47" s="11">
        <f t="shared" si="16"/>
        <v>405.20152875644629</v>
      </c>
      <c r="H47" s="11">
        <f t="shared" si="16"/>
        <v>384.93661723266899</v>
      </c>
      <c r="I47" s="11">
        <f t="shared" si="16"/>
        <v>363.23987893493114</v>
      </c>
      <c r="J47" s="11">
        <f t="shared" si="16"/>
        <v>345.02652153359736</v>
      </c>
      <c r="K47" s="11">
        <f t="shared" si="16"/>
        <v>328.17650642302738</v>
      </c>
      <c r="L47" s="11">
        <f t="shared" si="16"/>
        <v>302.47893180123896</v>
      </c>
      <c r="M47" s="11">
        <f t="shared" si="16"/>
        <v>272.75158820078576</v>
      </c>
      <c r="N47" s="11">
        <f t="shared" si="16"/>
        <v>248.40575843529723</v>
      </c>
      <c r="O47" s="11">
        <f t="shared" si="16"/>
        <v>227.52053331609142</v>
      </c>
      <c r="P47" s="11">
        <f t="shared" si="16"/>
        <v>210.1943176760403</v>
      </c>
      <c r="Q47" s="11">
        <f t="shared" si="16"/>
        <v>192.98020098738155</v>
      </c>
      <c r="R47" s="11">
        <f t="shared" si="16"/>
        <v>175.85126565633257</v>
      </c>
      <c r="S47" s="11">
        <f t="shared" si="16"/>
        <v>158.79417180759654</v>
      </c>
      <c r="T47" s="11">
        <f t="shared" si="16"/>
        <v>141.38449658420907</v>
      </c>
      <c r="U47" s="11">
        <f t="shared" si="16"/>
        <v>123.28541075511396</v>
      </c>
      <c r="V47" s="11">
        <f t="shared" si="16"/>
        <v>104.778218610433</v>
      </c>
      <c r="W47" s="11">
        <f t="shared" si="16"/>
        <v>92.210267970403535</v>
      </c>
      <c r="X47" s="11">
        <f t="shared" si="16"/>
        <v>76.785897084797199</v>
      </c>
    </row>
    <row r="48" spans="1:24" ht="15.75">
      <c r="B48" s="10" t="s">
        <v>16</v>
      </c>
      <c r="C48" s="9"/>
      <c r="D48" s="11">
        <f t="shared" ref="D48:X48" si="17">+D23/D36</f>
        <v>0</v>
      </c>
      <c r="E48" s="11">
        <f t="shared" si="17"/>
        <v>0</v>
      </c>
      <c r="F48" s="11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S48" s="11">
        <f t="shared" si="17"/>
        <v>0</v>
      </c>
      <c r="T48" s="11">
        <f t="shared" si="17"/>
        <v>0</v>
      </c>
      <c r="U48" s="11">
        <f t="shared" si="17"/>
        <v>0</v>
      </c>
      <c r="V48" s="11">
        <f t="shared" si="17"/>
        <v>0</v>
      </c>
      <c r="W48" s="11">
        <f t="shared" si="17"/>
        <v>0</v>
      </c>
      <c r="X48" s="11">
        <f t="shared" si="17"/>
        <v>0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11737.473812644697</v>
      </c>
      <c r="E50" s="11">
        <f t="shared" ref="E50:X50" si="18">+E35/E36</f>
        <v>11242.886071607441</v>
      </c>
      <c r="F50" s="11">
        <f t="shared" si="18"/>
        <v>10424.45265379046</v>
      </c>
      <c r="G50" s="11">
        <f t="shared" si="18"/>
        <v>10519.374023683606</v>
      </c>
      <c r="H50" s="11">
        <f t="shared" si="18"/>
        <v>10887.84590026379</v>
      </c>
      <c r="I50" s="11">
        <f t="shared" si="18"/>
        <v>11072.760223331677</v>
      </c>
      <c r="J50" s="11">
        <f t="shared" si="18"/>
        <v>11479.890757717501</v>
      </c>
      <c r="K50" s="11">
        <f t="shared" si="18"/>
        <v>11980.86014111457</v>
      </c>
      <c r="L50" s="11">
        <f t="shared" si="18"/>
        <v>12384.301777318427</v>
      </c>
      <c r="M50" s="11">
        <f t="shared" si="18"/>
        <v>12395.757851723123</v>
      </c>
      <c r="N50" s="11">
        <f t="shared" si="18"/>
        <v>12645.165716341005</v>
      </c>
      <c r="O50" s="11">
        <f t="shared" si="18"/>
        <v>12285.117308628847</v>
      </c>
      <c r="P50" s="11">
        <f t="shared" si="18"/>
        <v>12342.533926143857</v>
      </c>
      <c r="Q50" s="11">
        <f t="shared" si="18"/>
        <v>12562.466339961853</v>
      </c>
      <c r="R50" s="11">
        <f t="shared" si="18"/>
        <v>13138.250750694144</v>
      </c>
      <c r="S50" s="11">
        <f t="shared" si="18"/>
        <v>13622.584592407478</v>
      </c>
      <c r="T50" s="11">
        <f t="shared" si="18"/>
        <v>14083.892981699752</v>
      </c>
      <c r="U50" s="11">
        <f t="shared" si="18"/>
        <v>14589.15576979533</v>
      </c>
      <c r="V50" s="11">
        <f t="shared" si="18"/>
        <v>14529.913872336292</v>
      </c>
      <c r="W50" s="11">
        <f t="shared" si="18"/>
        <v>13702.073692459322</v>
      </c>
      <c r="X50" s="11">
        <f t="shared" si="18"/>
        <v>13604.583442729672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-6.9646875393758467E-2</v>
      </c>
      <c r="F53" s="32">
        <f>IFERROR(((F39/$D39)-1)*100,0)</f>
        <v>9.558267066831494E-2</v>
      </c>
      <c r="G53" s="32">
        <f>IFERROR(((G39/$D39)-1)*100,0)</f>
        <v>0.38505173667140458</v>
      </c>
      <c r="H53" s="32">
        <f t="shared" ref="H53:X53" si="19">IFERROR(((H39/$D39)-1)*100,0)</f>
        <v>0.76510139775085584</v>
      </c>
      <c r="I53" s="32">
        <f t="shared" si="19"/>
        <v>1.2325866000163721</v>
      </c>
      <c r="J53" s="32">
        <f t="shared" si="19"/>
        <v>1.4865331570146578</v>
      </c>
      <c r="K53" s="32">
        <f t="shared" si="19"/>
        <v>1.7601392759359236</v>
      </c>
      <c r="L53" s="32">
        <f t="shared" si="19"/>
        <v>2.2967361484910631</v>
      </c>
      <c r="M53" s="32">
        <f t="shared" si="19"/>
        <v>2.9574556535594487</v>
      </c>
      <c r="N53" s="32">
        <f t="shared" si="19"/>
        <v>3.5177015711738813</v>
      </c>
      <c r="O53" s="32">
        <f t="shared" si="19"/>
        <v>5.1334481451265068</v>
      </c>
      <c r="P53" s="32">
        <f t="shared" si="19"/>
        <v>6.0040583272384929</v>
      </c>
      <c r="Q53" s="32">
        <f t="shared" si="19"/>
        <v>7.6768892896551533</v>
      </c>
      <c r="R53" s="32">
        <f t="shared" si="19"/>
        <v>9.4848134112410989</v>
      </c>
      <c r="S53" s="32">
        <f t="shared" si="19"/>
        <v>10.856841664283268</v>
      </c>
      <c r="T53" s="32">
        <f t="shared" si="19"/>
        <v>12.027700676024899</v>
      </c>
      <c r="U53" s="32">
        <f t="shared" si="19"/>
        <v>12.914811502493674</v>
      </c>
      <c r="V53" s="32">
        <f t="shared" si="19"/>
        <v>13.758042139271588</v>
      </c>
      <c r="W53" s="32">
        <f t="shared" si="19"/>
        <v>14.441891296994648</v>
      </c>
      <c r="X53" s="32">
        <f t="shared" si="19"/>
        <v>13.15861319497651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1.1844182212517262</v>
      </c>
      <c r="F54" s="32">
        <f t="shared" ref="F54:I54" si="21">IFERROR(((F40/$D40)-1)*100,0)</f>
        <v>-0.11535913239393292</v>
      </c>
      <c r="G54" s="32">
        <f t="shared" si="21"/>
        <v>-0.27445014171179061</v>
      </c>
      <c r="H54" s="32">
        <f t="shared" si="21"/>
        <v>-5.3481469715199736E-2</v>
      </c>
      <c r="I54" s="32">
        <f t="shared" si="21"/>
        <v>0.79429101656647294</v>
      </c>
      <c r="J54" s="32">
        <f t="shared" ref="J54:X54" si="22">IFERROR(((J40/$D40)-1)*100,0)</f>
        <v>1.6460798797594434</v>
      </c>
      <c r="K54" s="32">
        <f t="shared" si="22"/>
        <v>3.4023948076036259</v>
      </c>
      <c r="L54" s="32">
        <f t="shared" si="22"/>
        <v>5.8691452785385234</v>
      </c>
      <c r="M54" s="32">
        <f t="shared" si="22"/>
        <v>9.008375881106101</v>
      </c>
      <c r="N54" s="32">
        <f t="shared" si="22"/>
        <v>11.103666310504344</v>
      </c>
      <c r="O54" s="32">
        <f t="shared" si="22"/>
        <v>13.200628755483713</v>
      </c>
      <c r="P54" s="32">
        <f t="shared" si="22"/>
        <v>14.917302033000768</v>
      </c>
      <c r="Q54" s="32">
        <f t="shared" si="22"/>
        <v>15.128145819274419</v>
      </c>
      <c r="R54" s="32">
        <f t="shared" si="22"/>
        <v>16.141325768346306</v>
      </c>
      <c r="S54" s="32">
        <f t="shared" si="22"/>
        <v>17.22152481085082</v>
      </c>
      <c r="T54" s="32">
        <f t="shared" si="22"/>
        <v>19.397130448255552</v>
      </c>
      <c r="U54" s="32">
        <f t="shared" si="22"/>
        <v>20.872430718241496</v>
      </c>
      <c r="V54" s="32">
        <f t="shared" si="22"/>
        <v>22.533975732209342</v>
      </c>
      <c r="W54" s="32">
        <f t="shared" si="22"/>
        <v>23.437881359794766</v>
      </c>
      <c r="X54" s="39">
        <f t="shared" si="22"/>
        <v>24.314582042526101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-0.38307871066477484</v>
      </c>
      <c r="F55" s="32">
        <f t="shared" ref="F55:I55" si="23">IFERROR(((F41/$D41)-1)*100,0)</f>
        <v>0.18176691067866013</v>
      </c>
      <c r="G55" s="32">
        <f t="shared" si="23"/>
        <v>0.60666536249833758</v>
      </c>
      <c r="H55" s="32">
        <f t="shared" si="23"/>
        <v>1.0464848336504406</v>
      </c>
      <c r="I55" s="32">
        <f t="shared" si="23"/>
        <v>1.4347848840983612</v>
      </c>
      <c r="J55" s="32">
        <f t="shared" ref="J55:X55" si="24">IFERROR(((J41/$D41)-1)*100,0)</f>
        <v>1.5485362806388236</v>
      </c>
      <c r="K55" s="32">
        <f t="shared" si="24"/>
        <v>1.4504365005321151</v>
      </c>
      <c r="L55" s="32">
        <f t="shared" si="24"/>
        <v>1.5065399079879027</v>
      </c>
      <c r="M55" s="32">
        <f t="shared" si="24"/>
        <v>1.5833595076908624</v>
      </c>
      <c r="N55" s="32">
        <f t="shared" si="24"/>
        <v>1.7652869717052377</v>
      </c>
      <c r="O55" s="32">
        <f t="shared" si="24"/>
        <v>3.2868081262803495</v>
      </c>
      <c r="P55" s="32">
        <f t="shared" si="24"/>
        <v>3.9936371293372686</v>
      </c>
      <c r="Q55" s="32">
        <f t="shared" si="24"/>
        <v>6.0775597761204336</v>
      </c>
      <c r="R55" s="32">
        <f t="shared" si="24"/>
        <v>8.1594599761400044</v>
      </c>
      <c r="S55" s="32">
        <f t="shared" si="24"/>
        <v>9.6336941886975058</v>
      </c>
      <c r="T55" s="32">
        <f t="shared" si="24"/>
        <v>10.566380554305454</v>
      </c>
      <c r="U55" s="32">
        <f t="shared" si="24"/>
        <v>11.321435454241314</v>
      </c>
      <c r="V55" s="32">
        <f t="shared" si="24"/>
        <v>11.972321477867709</v>
      </c>
      <c r="W55" s="32">
        <f t="shared" si="24"/>
        <v>12.614805003078633</v>
      </c>
      <c r="X55" s="32">
        <f t="shared" si="24"/>
        <v>10.835131132448538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-1.3800853145025438</v>
      </c>
      <c r="F56" s="32">
        <f t="shared" ref="F56:I56" si="25">IFERROR(((F42/$D42)-1)*100,0)</f>
        <v>-2.8318998606150947</v>
      </c>
      <c r="G56" s="32">
        <f t="shared" si="25"/>
        <v>-4.2674086952587009</v>
      </c>
      <c r="H56" s="32">
        <f t="shared" si="25"/>
        <v>-5.6035191519711152</v>
      </c>
      <c r="I56" s="32">
        <f t="shared" si="25"/>
        <v>-7.0254867276494775</v>
      </c>
      <c r="J56" s="32">
        <f t="shared" ref="J56:X56" si="26">IFERROR(((J42/$D42)-1)*100,0)</f>
        <v>-8.2640798251486292</v>
      </c>
      <c r="K56" s="32">
        <f t="shared" si="26"/>
        <v>-9.4336716221408494</v>
      </c>
      <c r="L56" s="32">
        <f t="shared" si="26"/>
        <v>-11.094137530405368</v>
      </c>
      <c r="M56" s="32">
        <f t="shared" si="26"/>
        <v>-16.368611958555157</v>
      </c>
      <c r="N56" s="32">
        <f t="shared" si="26"/>
        <v>-17.914690982688629</v>
      </c>
      <c r="O56" s="32">
        <f t="shared" si="26"/>
        <v>-19.251986651923978</v>
      </c>
      <c r="P56" s="32">
        <f t="shared" si="26"/>
        <v>-23.750567889096196</v>
      </c>
      <c r="Q56" s="32">
        <f t="shared" si="26"/>
        <v>-24.848459970144422</v>
      </c>
      <c r="R56" s="32">
        <f t="shared" si="26"/>
        <v>-29.297730238587761</v>
      </c>
      <c r="S56" s="32">
        <f t="shared" si="26"/>
        <v>-30.374061513704753</v>
      </c>
      <c r="T56" s="32">
        <f t="shared" si="26"/>
        <v>-31.470995567817816</v>
      </c>
      <c r="U56" s="32">
        <f t="shared" si="26"/>
        <v>-32.605052649123103</v>
      </c>
      <c r="V56" s="32">
        <f t="shared" si="26"/>
        <v>-33.762604759590012</v>
      </c>
      <c r="W56" s="32">
        <f t="shared" si="26"/>
        <v>-34.591240831110717</v>
      </c>
      <c r="X56" s="32">
        <f t="shared" si="26"/>
        <v>-42.219319917866571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-0.32648232578327274</v>
      </c>
      <c r="F57" s="32">
        <f t="shared" ref="F57:I57" si="27">IFERROR(((F43/$D43)-1)*100,0)</f>
        <v>-0.62611053244288062</v>
      </c>
      <c r="G57" s="32">
        <f t="shared" si="27"/>
        <v>-0.91032323348038124</v>
      </c>
      <c r="H57" s="32">
        <f t="shared" si="27"/>
        <v>-1.1940434896834828</v>
      </c>
      <c r="I57" s="32">
        <f t="shared" si="27"/>
        <v>-1.4862422935584818</v>
      </c>
      <c r="J57" s="32">
        <f t="shared" ref="J57:X57" si="28">IFERROR(((J43/$D43)-1)*100,0)</f>
        <v>-1.7923303700844051</v>
      </c>
      <c r="K57" s="32">
        <f t="shared" si="28"/>
        <v>-2.1076020038629073</v>
      </c>
      <c r="L57" s="32">
        <f t="shared" si="28"/>
        <v>-2.421589751110198</v>
      </c>
      <c r="M57" s="32">
        <f t="shared" si="28"/>
        <v>-7.3240620740002367</v>
      </c>
      <c r="N57" s="32">
        <f t="shared" si="28"/>
        <v>-7.5849297813403549</v>
      </c>
      <c r="O57" s="32">
        <f t="shared" si="28"/>
        <v>-7.8235812388197878</v>
      </c>
      <c r="P57" s="32">
        <f t="shared" si="28"/>
        <v>-12.608928136671659</v>
      </c>
      <c r="Q57" s="32">
        <f t="shared" si="28"/>
        <v>-12.799756293198739</v>
      </c>
      <c r="R57" s="32">
        <f t="shared" si="28"/>
        <v>-17.533202620033062</v>
      </c>
      <c r="S57" s="32">
        <f t="shared" si="28"/>
        <v>-17.706662020515374</v>
      </c>
      <c r="T57" s="32">
        <f t="shared" si="28"/>
        <v>-17.881479430610369</v>
      </c>
      <c r="U57" s="32">
        <f t="shared" si="28"/>
        <v>-18.054672217249077</v>
      </c>
      <c r="V57" s="32">
        <f t="shared" si="28"/>
        <v>-18.228960023474905</v>
      </c>
      <c r="W57" s="32">
        <f t="shared" si="28"/>
        <v>-18.404922896696775</v>
      </c>
      <c r="X57" s="32">
        <f t="shared" si="28"/>
        <v>-27.569252673245902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-4.3602761761790454</v>
      </c>
      <c r="F58" s="32">
        <f t="shared" ref="F58:I58" si="29">IFERROR(((F44/$D44)-1)*100,0)</f>
        <v>-9.0711315911487631</v>
      </c>
      <c r="G58" s="32">
        <f t="shared" si="29"/>
        <v>-13.763163284205227</v>
      </c>
      <c r="H58" s="32">
        <f t="shared" si="29"/>
        <v>-18.076034145031684</v>
      </c>
      <c r="I58" s="32">
        <f t="shared" si="29"/>
        <v>-22.693632907774706</v>
      </c>
      <c r="J58" s="32">
        <f t="shared" ref="J58:X58" si="30">IFERROR(((J44/$D44)-1)*100,0)</f>
        <v>-26.569882666963817</v>
      </c>
      <c r="K58" s="32">
        <f t="shared" si="30"/>
        <v>-30.155979704179849</v>
      </c>
      <c r="L58" s="32">
        <f t="shared" si="30"/>
        <v>-35.625054693734327</v>
      </c>
      <c r="M58" s="32">
        <f t="shared" si="30"/>
        <v>-41.951763489562943</v>
      </c>
      <c r="N58" s="32">
        <f t="shared" si="30"/>
        <v>-47.133153976021148</v>
      </c>
      <c r="O58" s="32">
        <f t="shared" si="30"/>
        <v>-51.578042804316105</v>
      </c>
      <c r="P58" s="32">
        <f t="shared" si="30"/>
        <v>-55.265487009275724</v>
      </c>
      <c r="Q58" s="32">
        <f t="shared" si="30"/>
        <v>-58.929073804326507</v>
      </c>
      <c r="R58" s="32">
        <f t="shared" si="30"/>
        <v>-62.574531914497996</v>
      </c>
      <c r="S58" s="32">
        <f t="shared" si="30"/>
        <v>-66.204700392869114</v>
      </c>
      <c r="T58" s="32">
        <f t="shared" si="30"/>
        <v>-69.909906846857339</v>
      </c>
      <c r="U58" s="32">
        <f t="shared" si="30"/>
        <v>-73.761836809063823</v>
      </c>
      <c r="V58" s="32">
        <f t="shared" si="30"/>
        <v>-77.700621817962443</v>
      </c>
      <c r="W58" s="32">
        <f t="shared" si="30"/>
        <v>-80.375390372075771</v>
      </c>
      <c r="X58" s="32">
        <f t="shared" si="30"/>
        <v>-83.658075305639784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-0.32648232578327274</v>
      </c>
      <c r="F59" s="32">
        <f t="shared" ref="F59:I59" si="31">IFERROR(((F45/$D45)-1)*100,0)</f>
        <v>-0.62611053244288062</v>
      </c>
      <c r="G59" s="32">
        <f t="shared" si="31"/>
        <v>-0.91032323348037014</v>
      </c>
      <c r="H59" s="32">
        <f t="shared" si="31"/>
        <v>-1.1940434896834828</v>
      </c>
      <c r="I59" s="32">
        <f t="shared" si="31"/>
        <v>-1.4862422935584929</v>
      </c>
      <c r="J59" s="32">
        <f t="shared" ref="J59:X59" si="32">IFERROR(((J45/$D45)-1)*100,0)</f>
        <v>-1.7923303700844273</v>
      </c>
      <c r="K59" s="32">
        <f t="shared" si="32"/>
        <v>-2.1076020038628851</v>
      </c>
      <c r="L59" s="32">
        <f t="shared" si="32"/>
        <v>-2.421589751110198</v>
      </c>
      <c r="M59" s="32">
        <f t="shared" si="32"/>
        <v>-7.8404199193355506</v>
      </c>
      <c r="N59" s="32">
        <f t="shared" si="32"/>
        <v>-8.0998341632385173</v>
      </c>
      <c r="O59" s="32">
        <f t="shared" si="32"/>
        <v>-8.3331894196773568</v>
      </c>
      <c r="P59" s="32">
        <f t="shared" si="32"/>
        <v>-13.625789949460099</v>
      </c>
      <c r="Q59" s="32">
        <f t="shared" si="32"/>
        <v>-13.810472861491064</v>
      </c>
      <c r="R59" s="32">
        <f t="shared" si="32"/>
        <v>-19.048125041309284</v>
      </c>
      <c r="S59" s="32">
        <f t="shared" si="32"/>
        <v>-19.214515959254864</v>
      </c>
      <c r="T59" s="32">
        <f t="shared" si="32"/>
        <v>-19.38111653616631</v>
      </c>
      <c r="U59" s="32">
        <f t="shared" si="32"/>
        <v>-19.546142783343967</v>
      </c>
      <c r="V59" s="32">
        <f t="shared" si="32"/>
        <v>-19.712264716460858</v>
      </c>
      <c r="W59" s="32">
        <f t="shared" si="32"/>
        <v>-19.880052100921418</v>
      </c>
      <c r="X59" s="32">
        <f t="shared" si="32"/>
        <v>-30.04406263545124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-0.32648232578329495</v>
      </c>
      <c r="F60" s="32">
        <f t="shared" ref="F60:I60" si="33">IFERROR(((F46/$D46)-1)*100,0)</f>
        <v>-0.62611053244289172</v>
      </c>
      <c r="G60" s="32">
        <f t="shared" si="33"/>
        <v>-0.91032323348038124</v>
      </c>
      <c r="H60" s="32">
        <f t="shared" si="33"/>
        <v>-1.1940434896834939</v>
      </c>
      <c r="I60" s="32">
        <f t="shared" si="33"/>
        <v>-1.486242293558504</v>
      </c>
      <c r="J60" s="32">
        <f t="shared" ref="J60:X60" si="34">IFERROR(((J46/$D46)-1)*100,0)</f>
        <v>-1.7923303700844273</v>
      </c>
      <c r="K60" s="32">
        <f t="shared" si="34"/>
        <v>-2.1076020038629073</v>
      </c>
      <c r="L60" s="32">
        <f t="shared" si="34"/>
        <v>-2.4215897511102202</v>
      </c>
      <c r="M60" s="32">
        <f t="shared" si="34"/>
        <v>-2.7204432481875318</v>
      </c>
      <c r="N60" s="32">
        <f t="shared" si="34"/>
        <v>-2.9942693945295473</v>
      </c>
      <c r="O60" s="32">
        <f t="shared" si="34"/>
        <v>-3.2801394447659837</v>
      </c>
      <c r="P60" s="32">
        <f t="shared" si="34"/>
        <v>-3.5430366683953274</v>
      </c>
      <c r="Q60" s="32">
        <f t="shared" si="34"/>
        <v>-3.7886531146854918</v>
      </c>
      <c r="R60" s="32">
        <f t="shared" si="34"/>
        <v>-4.026822420262766</v>
      </c>
      <c r="S60" s="32">
        <f t="shared" si="34"/>
        <v>-4.2633012937133401</v>
      </c>
      <c r="T60" s="32">
        <f t="shared" si="34"/>
        <v>-4.5113763647000038</v>
      </c>
      <c r="U60" s="32">
        <f t="shared" si="34"/>
        <v>-4.7573784155810817</v>
      </c>
      <c r="V60" s="32">
        <f t="shared" si="34"/>
        <v>-5.0044695451476162</v>
      </c>
      <c r="W60" s="32">
        <f t="shared" si="34"/>
        <v>-5.2533214706260711</v>
      </c>
      <c r="X60" s="32">
        <f t="shared" si="34"/>
        <v>-5.5049384864074398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-4.3602761761790454</v>
      </c>
      <c r="F61" s="32">
        <f t="shared" ref="F61:I61" si="36">IFERROR(((F47/$D47)-1)*100,0)</f>
        <v>-9.0711315911487631</v>
      </c>
      <c r="G61" s="32">
        <f t="shared" si="36"/>
        <v>-13.763163284205227</v>
      </c>
      <c r="H61" s="32">
        <f t="shared" si="36"/>
        <v>-18.076034145031684</v>
      </c>
      <c r="I61" s="32">
        <f t="shared" si="36"/>
        <v>-22.693632907774706</v>
      </c>
      <c r="J61" s="32">
        <f t="shared" ref="J61:X61" si="37">IFERROR(((J47/$D47)-1)*100,0)</f>
        <v>-26.569882666963817</v>
      </c>
      <c r="K61" s="32">
        <f t="shared" si="37"/>
        <v>-30.155979704179849</v>
      </c>
      <c r="L61" s="32">
        <f t="shared" si="37"/>
        <v>-35.625054693734327</v>
      </c>
      <c r="M61" s="32">
        <f t="shared" si="37"/>
        <v>-41.951763489562943</v>
      </c>
      <c r="N61" s="32">
        <f t="shared" si="37"/>
        <v>-47.133153976021148</v>
      </c>
      <c r="O61" s="32">
        <f t="shared" si="37"/>
        <v>-51.578042804316105</v>
      </c>
      <c r="P61" s="32">
        <f t="shared" si="37"/>
        <v>-55.265487009275724</v>
      </c>
      <c r="Q61" s="32">
        <f t="shared" si="37"/>
        <v>-58.929073804326507</v>
      </c>
      <c r="R61" s="32">
        <f t="shared" si="37"/>
        <v>-62.574531914497996</v>
      </c>
      <c r="S61" s="32">
        <f t="shared" si="37"/>
        <v>-66.204700392869114</v>
      </c>
      <c r="T61" s="32">
        <f t="shared" si="37"/>
        <v>-69.909906846857339</v>
      </c>
      <c r="U61" s="32">
        <f t="shared" si="37"/>
        <v>-73.761836809063823</v>
      </c>
      <c r="V61" s="32">
        <f t="shared" si="37"/>
        <v>-77.700621817962443</v>
      </c>
      <c r="W61" s="32">
        <f t="shared" si="37"/>
        <v>-80.375390372075771</v>
      </c>
      <c r="X61" s="32">
        <f t="shared" si="37"/>
        <v>-83.658075305639784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0</v>
      </c>
      <c r="F62" s="32">
        <f t="shared" ref="F62:I62" si="38">IFERROR(((F48/$D48)-1)*100,0)</f>
        <v>0</v>
      </c>
      <c r="G62" s="32">
        <f t="shared" si="38"/>
        <v>0</v>
      </c>
      <c r="H62" s="32">
        <f t="shared" si="38"/>
        <v>0</v>
      </c>
      <c r="I62" s="32">
        <f t="shared" si="38"/>
        <v>0</v>
      </c>
      <c r="J62" s="32">
        <f t="shared" ref="J62:X62" si="39">IFERROR(((J48/$D48)-1)*100,0)</f>
        <v>0</v>
      </c>
      <c r="K62" s="32">
        <f t="shared" si="39"/>
        <v>0</v>
      </c>
      <c r="L62" s="32">
        <f t="shared" si="39"/>
        <v>0</v>
      </c>
      <c r="M62" s="32">
        <f t="shared" si="39"/>
        <v>0</v>
      </c>
      <c r="N62" s="32">
        <f t="shared" si="39"/>
        <v>0</v>
      </c>
      <c r="O62" s="32">
        <f t="shared" si="39"/>
        <v>0</v>
      </c>
      <c r="P62" s="32">
        <f t="shared" si="39"/>
        <v>0</v>
      </c>
      <c r="Q62" s="32">
        <f t="shared" si="39"/>
        <v>0</v>
      </c>
      <c r="R62" s="32">
        <f t="shared" si="39"/>
        <v>0</v>
      </c>
      <c r="S62" s="32">
        <f t="shared" si="39"/>
        <v>0</v>
      </c>
      <c r="T62" s="32">
        <f t="shared" si="39"/>
        <v>0</v>
      </c>
      <c r="U62" s="32">
        <f t="shared" si="39"/>
        <v>0</v>
      </c>
      <c r="V62" s="32">
        <f t="shared" si="39"/>
        <v>0</v>
      </c>
      <c r="W62" s="32">
        <f t="shared" si="39"/>
        <v>0</v>
      </c>
      <c r="X62" s="32">
        <f t="shared" si="39"/>
        <v>0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-4.2137494739663666</v>
      </c>
      <c r="F64" s="32">
        <f t="shared" ref="F64:I64" si="41">IFERROR(((F50/$D50)-1)*100,0)</f>
        <v>-11.186573702424186</v>
      </c>
      <c r="G64" s="32">
        <f t="shared" si="41"/>
        <v>-10.377870131210354</v>
      </c>
      <c r="H64" s="32">
        <f t="shared" si="41"/>
        <v>-7.2385926132215062</v>
      </c>
      <c r="I64" s="32">
        <f t="shared" si="41"/>
        <v>-5.6631742053126377</v>
      </c>
      <c r="J64" s="32">
        <f t="shared" ref="J64:X64" si="42">IFERROR(((J50/$D50)-1)*100,0)</f>
        <v>-2.1945357155958356</v>
      </c>
      <c r="K64" s="32">
        <f t="shared" si="42"/>
        <v>2.0735835696406468</v>
      </c>
      <c r="L64" s="32">
        <f t="shared" si="42"/>
        <v>5.5107936767186283</v>
      </c>
      <c r="M64" s="32">
        <f t="shared" si="42"/>
        <v>5.6083962323243863</v>
      </c>
      <c r="N64" s="32">
        <f t="shared" si="42"/>
        <v>7.7332816088454992</v>
      </c>
      <c r="O64" s="32">
        <f t="shared" si="42"/>
        <v>4.6657696939368387</v>
      </c>
      <c r="P64" s="32">
        <f t="shared" si="42"/>
        <v>5.154943245516197</v>
      </c>
      <c r="Q64" s="32">
        <f t="shared" si="42"/>
        <v>7.0287060102182997</v>
      </c>
      <c r="R64" s="32">
        <f t="shared" si="42"/>
        <v>11.934228441390848</v>
      </c>
      <c r="S64" s="32">
        <f t="shared" si="42"/>
        <v>16.060617555814826</v>
      </c>
      <c r="T64" s="32">
        <f t="shared" si="42"/>
        <v>19.990836243888133</v>
      </c>
      <c r="U64" s="32">
        <f t="shared" si="42"/>
        <v>24.295534138517418</v>
      </c>
      <c r="V64" s="32">
        <f t="shared" si="42"/>
        <v>23.790809711399042</v>
      </c>
      <c r="W64" s="32">
        <f t="shared" si="42"/>
        <v>16.737842496382616</v>
      </c>
      <c r="X64" s="32">
        <f t="shared" si="42"/>
        <v>15.907252786145087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21.421720949014592</v>
      </c>
      <c r="D67" s="30">
        <f>(D8/D7)*100</f>
        <v>20.5273817362941</v>
      </c>
      <c r="E67" s="30">
        <f t="shared" ref="E67:X67" si="43">(E8/E7)*100</f>
        <v>20.784987880534427</v>
      </c>
      <c r="F67" s="30">
        <f t="shared" si="43"/>
        <v>20.484122255704953</v>
      </c>
      <c r="G67" s="30">
        <f t="shared" si="43"/>
        <v>20.39252254581535</v>
      </c>
      <c r="H67" s="30">
        <f t="shared" si="43"/>
        <v>20.36062397224504</v>
      </c>
      <c r="I67" s="30">
        <f t="shared" si="43"/>
        <v>20.438506591866975</v>
      </c>
      <c r="J67" s="30">
        <f t="shared" si="43"/>
        <v>20.559652781335018</v>
      </c>
      <c r="K67" s="30">
        <f t="shared" si="43"/>
        <v>20.858662790417572</v>
      </c>
      <c r="L67" s="30">
        <f t="shared" si="43"/>
        <v>21.244239465012438</v>
      </c>
      <c r="M67" s="30">
        <f t="shared" si="43"/>
        <v>21.733798003850914</v>
      </c>
      <c r="N67" s="30">
        <f t="shared" si="43"/>
        <v>22.031665464379362</v>
      </c>
      <c r="O67" s="30">
        <f t="shared" si="43"/>
        <v>22.102504581079334</v>
      </c>
      <c r="P67" s="30">
        <f t="shared" si="43"/>
        <v>22.253405805032873</v>
      </c>
      <c r="Q67" s="30">
        <f t="shared" si="43"/>
        <v>21.947879562778429</v>
      </c>
      <c r="R67" s="30">
        <f t="shared" si="43"/>
        <v>21.775415741461686</v>
      </c>
      <c r="S67" s="30">
        <f t="shared" si="43"/>
        <v>21.705931283788956</v>
      </c>
      <c r="T67" s="30">
        <f t="shared" si="43"/>
        <v>21.877718279850093</v>
      </c>
      <c r="U67" s="30">
        <f t="shared" si="43"/>
        <v>21.974039488099471</v>
      </c>
      <c r="V67" s="30">
        <f t="shared" si="43"/>
        <v>22.110979129206772</v>
      </c>
      <c r="W67" s="30">
        <f t="shared" si="43"/>
        <v>22.140987733382829</v>
      </c>
      <c r="X67" s="30">
        <f t="shared" si="43"/>
        <v>22.551114837169724</v>
      </c>
    </row>
    <row r="68" spans="1:24" ht="15.75">
      <c r="B68" s="20" t="s">
        <v>38</v>
      </c>
      <c r="C68" s="31">
        <f t="shared" ref="C68:C69" si="44">AVERAGE(D68:X68)</f>
        <v>77.926776563728367</v>
      </c>
      <c r="D68" s="30">
        <f>(D9/D7)*100</f>
        <v>78.636691639341421</v>
      </c>
      <c r="E68" s="30">
        <f t="shared" ref="E68:X68" si="45">(E9/E7)*100</f>
        <v>78.390047433557157</v>
      </c>
      <c r="F68" s="30">
        <f t="shared" si="45"/>
        <v>78.704399357554749</v>
      </c>
      <c r="G68" s="30">
        <f t="shared" si="45"/>
        <v>78.8102928085966</v>
      </c>
      <c r="H68" s="30">
        <f t="shared" si="45"/>
        <v>78.856282173904688</v>
      </c>
      <c r="I68" s="30">
        <f t="shared" si="45"/>
        <v>78.793757705213892</v>
      </c>
      <c r="J68" s="30">
        <f t="shared" si="45"/>
        <v>78.684734668908362</v>
      </c>
      <c r="K68" s="30">
        <f t="shared" si="45"/>
        <v>78.397364120505785</v>
      </c>
      <c r="L68" s="30">
        <f t="shared" si="45"/>
        <v>78.029258592711116</v>
      </c>
      <c r="M68" s="30">
        <f t="shared" si="45"/>
        <v>77.587186538233752</v>
      </c>
      <c r="N68" s="30">
        <f t="shared" si="45"/>
        <v>77.305478867118609</v>
      </c>
      <c r="O68" s="30">
        <f t="shared" si="45"/>
        <v>77.255459840205347</v>
      </c>
      <c r="P68" s="30">
        <f t="shared" si="45"/>
        <v>77.145306551833585</v>
      </c>
      <c r="Q68" s="30">
        <f t="shared" si="45"/>
        <v>77.46869744285965</v>
      </c>
      <c r="R68" s="30">
        <f t="shared" si="45"/>
        <v>77.684765923418482</v>
      </c>
      <c r="S68" s="30">
        <f t="shared" si="45"/>
        <v>77.76904766335339</v>
      </c>
      <c r="T68" s="30">
        <f t="shared" si="45"/>
        <v>77.610933017995279</v>
      </c>
      <c r="U68" s="30">
        <f t="shared" si="45"/>
        <v>77.527024809058801</v>
      </c>
      <c r="V68" s="30">
        <f t="shared" si="45"/>
        <v>77.402289549044355</v>
      </c>
      <c r="W68" s="30">
        <f t="shared" si="45"/>
        <v>77.381242084420307</v>
      </c>
      <c r="X68" s="30">
        <f t="shared" si="45"/>
        <v>77.022047050460358</v>
      </c>
    </row>
    <row r="69" spans="1:24" ht="15.75">
      <c r="B69" s="20" t="s">
        <v>10</v>
      </c>
      <c r="C69" s="31">
        <f t="shared" si="44"/>
        <v>0.6515024872570484</v>
      </c>
      <c r="D69" s="30">
        <f t="shared" ref="D69:X69" si="46">(D10/D7)*100</f>
        <v>0.83592662436446608</v>
      </c>
      <c r="E69" s="30">
        <f t="shared" si="46"/>
        <v>0.82496468590843219</v>
      </c>
      <c r="F69" s="30">
        <f t="shared" si="46"/>
        <v>0.81147838674030159</v>
      </c>
      <c r="G69" s="30">
        <f t="shared" si="46"/>
        <v>0.79718464558803959</v>
      </c>
      <c r="H69" s="30">
        <f t="shared" si="46"/>
        <v>0.78309385385026786</v>
      </c>
      <c r="I69" s="30">
        <f t="shared" si="46"/>
        <v>0.7677357029191294</v>
      </c>
      <c r="J69" s="30">
        <f t="shared" si="46"/>
        <v>0.75561254975662007</v>
      </c>
      <c r="K69" s="30">
        <f t="shared" si="46"/>
        <v>0.74397308907664361</v>
      </c>
      <c r="L69" s="30">
        <f t="shared" si="46"/>
        <v>0.72650194227644427</v>
      </c>
      <c r="M69" s="30">
        <f t="shared" si="46"/>
        <v>0.67901545791533779</v>
      </c>
      <c r="N69" s="30">
        <f t="shared" si="46"/>
        <v>0.66285566850204003</v>
      </c>
      <c r="O69" s="30">
        <f t="shared" si="46"/>
        <v>0.64203557871532624</v>
      </c>
      <c r="P69" s="30">
        <f t="shared" si="46"/>
        <v>0.601287643133538</v>
      </c>
      <c r="Q69" s="30">
        <f t="shared" si="46"/>
        <v>0.58342299436192602</v>
      </c>
      <c r="R69" s="30">
        <f t="shared" si="46"/>
        <v>0.53981833511984634</v>
      </c>
      <c r="S69" s="30">
        <f t="shared" si="46"/>
        <v>0.52502105285765843</v>
      </c>
      <c r="T69" s="30">
        <f t="shared" si="46"/>
        <v>0.51134870215461992</v>
      </c>
      <c r="U69" s="30">
        <f t="shared" si="46"/>
        <v>0.49893570284174138</v>
      </c>
      <c r="V69" s="30">
        <f t="shared" si="46"/>
        <v>0.48673132174886607</v>
      </c>
      <c r="W69" s="30">
        <f t="shared" si="46"/>
        <v>0.47777018219685607</v>
      </c>
      <c r="X69" s="30">
        <f t="shared" si="46"/>
        <v>0.42683811236991331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73.968857122079612</v>
      </c>
      <c r="D72" s="30">
        <f>(D13/D$10)*100</f>
        <v>66.429617893459252</v>
      </c>
      <c r="E72" s="30">
        <f t="shared" ref="E72:X72" si="47">(E13/E$10)*100</f>
        <v>67.139316783133125</v>
      </c>
      <c r="F72" s="30">
        <f t="shared" si="47"/>
        <v>67.937620437645649</v>
      </c>
      <c r="G72" s="30">
        <f t="shared" si="47"/>
        <v>68.759126594960122</v>
      </c>
      <c r="H72" s="30">
        <f t="shared" si="47"/>
        <v>69.53269738037207</v>
      </c>
      <c r="I72" s="30">
        <f t="shared" si="47"/>
        <v>70.387368014691305</v>
      </c>
      <c r="J72" s="30">
        <f t="shared" si="47"/>
        <v>71.116068332749421</v>
      </c>
      <c r="K72" s="30">
        <f t="shared" si="47"/>
        <v>71.803226541616212</v>
      </c>
      <c r="L72" s="30">
        <f t="shared" si="47"/>
        <v>72.909663406075197</v>
      </c>
      <c r="M72" s="30">
        <f t="shared" si="47"/>
        <v>73.203683848297288</v>
      </c>
      <c r="N72" s="30">
        <f t="shared" si="47"/>
        <v>74.372539665948196</v>
      </c>
      <c r="O72" s="30">
        <f t="shared" si="47"/>
        <v>75.412272672440096</v>
      </c>
      <c r="P72" s="30">
        <f t="shared" si="47"/>
        <v>75.250472176123097</v>
      </c>
      <c r="Q72" s="30">
        <f t="shared" si="47"/>
        <v>76.18656054093492</v>
      </c>
      <c r="R72" s="30">
        <f t="shared" si="47"/>
        <v>76.059822964833529</v>
      </c>
      <c r="S72" s="30">
        <f t="shared" si="47"/>
        <v>77.076861767847774</v>
      </c>
      <c r="T72" s="30">
        <f t="shared" si="47"/>
        <v>78.149123394893266</v>
      </c>
      <c r="U72" s="30">
        <f t="shared" si="47"/>
        <v>79.30147886505992</v>
      </c>
      <c r="V72" s="30">
        <f t="shared" si="47"/>
        <v>80.520732390800148</v>
      </c>
      <c r="W72" s="30">
        <f t="shared" si="47"/>
        <v>81.37040959356932</v>
      </c>
      <c r="X72" s="30">
        <f t="shared" si="47"/>
        <v>80.427336298222357</v>
      </c>
    </row>
    <row r="73" spans="1:24" ht="15.75">
      <c r="A73" s="36"/>
      <c r="B73" s="10" t="s">
        <v>11</v>
      </c>
      <c r="C73" s="31">
        <f>AVERAGE(D73:X73)</f>
        <v>9.0720587272786339</v>
      </c>
      <c r="D73" s="30">
        <f>(D16/D$10)*100</f>
        <v>7.4509762123625274</v>
      </c>
      <c r="E73" s="30">
        <f t="shared" ref="E73:X73" si="48">(E16/E$10)*100</f>
        <v>7.5305784999051228</v>
      </c>
      <c r="F73" s="30">
        <f t="shared" si="48"/>
        <v>7.6201190050086547</v>
      </c>
      <c r="G73" s="30">
        <f>(G16/G$10)*100</f>
        <v>7.7122619832548436</v>
      </c>
      <c r="H73" s="30">
        <f t="shared" si="48"/>
        <v>7.7990283640268512</v>
      </c>
      <c r="I73" s="30">
        <f t="shared" si="48"/>
        <v>7.8948911849741403</v>
      </c>
      <c r="J73" s="30">
        <f t="shared" si="48"/>
        <v>7.976624738590238</v>
      </c>
      <c r="K73" s="30">
        <f t="shared" si="48"/>
        <v>8.0536987852392432</v>
      </c>
      <c r="L73" s="30">
        <f t="shared" si="48"/>
        <v>8.1778005792731463</v>
      </c>
      <c r="M73" s="30">
        <f t="shared" si="48"/>
        <v>8.666933316325272</v>
      </c>
      <c r="N73" s="30">
        <f t="shared" si="48"/>
        <v>8.8053197320823369</v>
      </c>
      <c r="O73" s="30">
        <f t="shared" si="48"/>
        <v>8.9247691723828702</v>
      </c>
      <c r="P73" s="30">
        <f t="shared" si="48"/>
        <v>9.4256248132467846</v>
      </c>
      <c r="Q73" s="30">
        <f t="shared" si="48"/>
        <v>9.5389722781069626</v>
      </c>
      <c r="R73" s="30">
        <f t="shared" si="48"/>
        <v>10.114157092616416</v>
      </c>
      <c r="S73" s="30">
        <f t="shared" si="48"/>
        <v>10.245202868627302</v>
      </c>
      <c r="T73" s="30">
        <f t="shared" si="48"/>
        <v>10.382223835776838</v>
      </c>
      <c r="U73" s="30">
        <f t="shared" si="48"/>
        <v>10.5297286476672</v>
      </c>
      <c r="V73" s="30">
        <f t="shared" si="48"/>
        <v>10.685949155018193</v>
      </c>
      <c r="W73" s="30">
        <f t="shared" si="48"/>
        <v>10.79297722343129</v>
      </c>
      <c r="X73" s="30">
        <f t="shared" si="48"/>
        <v>12.185395784935093</v>
      </c>
    </row>
    <row r="74" spans="1:24" ht="15.75">
      <c r="A74" s="36"/>
      <c r="B74" s="10" t="s">
        <v>12</v>
      </c>
      <c r="C74" s="31">
        <f>AVERAGE(D74:X74)</f>
        <v>16.959084150641733</v>
      </c>
      <c r="D74" s="30">
        <f>(D19/D$10)*100</f>
        <v>26.119405894178215</v>
      </c>
      <c r="E74" s="30">
        <f t="shared" ref="E74:X74" si="49">(E19/E$10)*100</f>
        <v>25.330104716961767</v>
      </c>
      <c r="F74" s="30">
        <f t="shared" si="49"/>
        <v>24.442260557345691</v>
      </c>
      <c r="G74" s="30">
        <f t="shared" si="49"/>
        <v>23.52861142178503</v>
      </c>
      <c r="H74" s="30">
        <f t="shared" si="49"/>
        <v>22.668274255601091</v>
      </c>
      <c r="I74" s="30">
        <f t="shared" si="49"/>
        <v>21.71774080033456</v>
      </c>
      <c r="J74" s="30">
        <f t="shared" si="49"/>
        <v>20.907306928660351</v>
      </c>
      <c r="K74" s="30">
        <f t="shared" si="49"/>
        <v>20.143074673144557</v>
      </c>
      <c r="L74" s="30">
        <f t="shared" si="49"/>
        <v>18.912536014651661</v>
      </c>
      <c r="M74" s="30">
        <f t="shared" si="49"/>
        <v>18.129382835377449</v>
      </c>
      <c r="N74" s="30">
        <f t="shared" si="49"/>
        <v>16.822140601969483</v>
      </c>
      <c r="O74" s="30">
        <f t="shared" si="49"/>
        <v>15.662958155177032</v>
      </c>
      <c r="P74" s="30">
        <f t="shared" si="49"/>
        <v>15.323903010630119</v>
      </c>
      <c r="Q74" s="30">
        <f t="shared" si="49"/>
        <v>14.274467180958109</v>
      </c>
      <c r="R74" s="30">
        <f t="shared" si="49"/>
        <v>13.826019942550062</v>
      </c>
      <c r="S74" s="30">
        <f t="shared" si="49"/>
        <v>12.67793536352492</v>
      </c>
      <c r="T74" s="30">
        <f t="shared" si="49"/>
        <v>11.46865276932988</v>
      </c>
      <c r="U74" s="30">
        <f t="shared" si="49"/>
        <v>10.168792487272874</v>
      </c>
      <c r="V74" s="30">
        <f t="shared" si="49"/>
        <v>8.793318454181648</v>
      </c>
      <c r="W74" s="30">
        <f t="shared" si="49"/>
        <v>7.8366131829993986</v>
      </c>
      <c r="X74" s="30">
        <f t="shared" si="49"/>
        <v>7.3872679168425659</v>
      </c>
    </row>
    <row r="75" spans="1:24" ht="15.75">
      <c r="A75" s="36"/>
      <c r="B75" s="10" t="s">
        <v>16</v>
      </c>
      <c r="C75" s="31">
        <f>AVERAGE(D75:X75)</f>
        <v>0</v>
      </c>
      <c r="D75" s="35">
        <f>(D23/D$10)*100</f>
        <v>0</v>
      </c>
      <c r="E75" s="35">
        <f t="shared" ref="E75:X75" si="50">(E23/E$10)*100</f>
        <v>0</v>
      </c>
      <c r="F75" s="35">
        <f t="shared" si="50"/>
        <v>0</v>
      </c>
      <c r="G75" s="35">
        <f t="shared" si="50"/>
        <v>0</v>
      </c>
      <c r="H75" s="35">
        <f t="shared" si="50"/>
        <v>0</v>
      </c>
      <c r="I75" s="35">
        <f t="shared" si="50"/>
        <v>0</v>
      </c>
      <c r="J75" s="35">
        <f t="shared" si="50"/>
        <v>0</v>
      </c>
      <c r="K75" s="35">
        <f t="shared" si="50"/>
        <v>0</v>
      </c>
      <c r="L75" s="35">
        <f t="shared" si="50"/>
        <v>0</v>
      </c>
      <c r="M75" s="35">
        <f t="shared" si="50"/>
        <v>0</v>
      </c>
      <c r="N75" s="35">
        <f t="shared" si="50"/>
        <v>0</v>
      </c>
      <c r="O75" s="35">
        <f t="shared" si="50"/>
        <v>0</v>
      </c>
      <c r="P75" s="35">
        <f t="shared" si="50"/>
        <v>0</v>
      </c>
      <c r="Q75" s="35">
        <f t="shared" si="50"/>
        <v>0</v>
      </c>
      <c r="R75" s="35">
        <f t="shared" si="50"/>
        <v>0</v>
      </c>
      <c r="S75" s="35">
        <f t="shared" si="50"/>
        <v>0</v>
      </c>
      <c r="T75" s="35">
        <f t="shared" si="50"/>
        <v>0</v>
      </c>
      <c r="U75" s="35">
        <f t="shared" si="50"/>
        <v>0</v>
      </c>
      <c r="V75" s="35">
        <f t="shared" si="50"/>
        <v>0</v>
      </c>
      <c r="W75" s="35">
        <f t="shared" si="50"/>
        <v>0</v>
      </c>
      <c r="X75" s="35">
        <f t="shared" si="50"/>
        <v>0</v>
      </c>
    </row>
    <row r="76" spans="1:24">
      <c r="C76" s="31"/>
    </row>
    <row r="147" spans="4:24">
      <c r="D147">
        <v>629455468.70713007</v>
      </c>
      <c r="E147">
        <v>632312562.20337903</v>
      </c>
      <c r="F147">
        <v>350641997.56023061</v>
      </c>
      <c r="G147">
        <v>475543214.19540763</v>
      </c>
      <c r="H147">
        <v>520250524.87391633</v>
      </c>
      <c r="I147">
        <v>596880746.86985493</v>
      </c>
      <c r="J147">
        <v>605140695.47544038</v>
      </c>
      <c r="K147">
        <v>718479555.19589043</v>
      </c>
      <c r="L147">
        <v>813110592.82720101</v>
      </c>
      <c r="M147">
        <v>905643067.6428566</v>
      </c>
      <c r="N147">
        <v>797697405.8920114</v>
      </c>
      <c r="O147">
        <v>807043798.18806124</v>
      </c>
      <c r="P147">
        <v>771364902.4076308</v>
      </c>
      <c r="Q147">
        <v>600185341.70119989</v>
      </c>
      <c r="R147">
        <v>697227484.18198025</v>
      </c>
      <c r="S147">
        <v>711600000</v>
      </c>
      <c r="T147">
        <v>849758547.68471348</v>
      </c>
      <c r="U147">
        <v>778221853.22696936</v>
      </c>
      <c r="V147">
        <v>809918060.6967057</v>
      </c>
      <c r="W147">
        <v>729086725.07298565</v>
      </c>
      <c r="X147">
        <v>732451848.06456971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Wealth_BRB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2014-12-03T13:22:15Z</dcterms:modified>
</cp:coreProperties>
</file>