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BOL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<sst xmlns="http://schemas.openxmlformats.org/spreadsheetml/2006/main" count="95" uniqueCount="65">
  <si>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</si>
  <si>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</si>
  <si>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</si>
  <si>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</si>
  <si>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</si>
  <si>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</si>
  <si>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</si>
  <si>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</si>
  <si>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</si>
  <si>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</si>
  <si>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</si>
  <si>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</si>
  <si>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</si>
  <si>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</si>
  <si>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</si>
  <si>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</si>
  <si>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</si>
  <si>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</si>
  <si>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</si>
  <si>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</si>
  <si>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</si>
  <si>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</si>
  <si>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</si>
  <si>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</si>
  <si>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</si>
  <si>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</si>
  <si>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</si>
  <si>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</si>
  <si>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</si>
  <si>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</si>
  <si>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</si>
  <si>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</si>
  <si>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</si>
  <si>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</si>
  <si>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</si>
  <si>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</si>
  <si>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</si>
  <si>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</si>
  <si>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</si>
  <si>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</si>
  <si>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</si>
  <si>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</si>
  <si>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</si>
  <si>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</si>
  <si>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</si>
  <si>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</si>
  <si>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</si>
  <si>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</si>
  <si>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</si>
  <si>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</si>
  <si>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</si>
  <si>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</si>
  <si>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</si>
  <si>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</si>
  <si>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</si>
  <si>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</si>
  <si>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</si>
  <si>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</si>
  <si>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</si>
  <si>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</si>
  <si>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</si>
  <si>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</si>
  <si>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</si>
  <si>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Bolivia (Plurinational State of)</t>
  </si>
  <si>
    <t>BOL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</si>
</sst>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Wealth_BOL!$B$54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Wealth_BOL!$D$52:$X$52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Wealth_BOL!$D$54:$X$54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0.20085883763591994</c:v>
                </c:pt>
                <c:pt idx="2">
                  <c:v>0.97872166303103469</c:v>
                </c:pt>
                <c:pt idx="3">
                  <c:v>1.7280733433881146</c:v>
                </c:pt>
                <c:pt idx="4">
                  <c:v>1.7459675704925237</c:v>
                </c:pt>
                <c:pt idx="5">
                  <c:v>2.5134090791438135</c:v>
                </c:pt>
                <c:pt idx="6">
                  <c:v>3.9336780675964134</c:v>
                </c:pt>
                <c:pt idx="7">
                  <c:v>7.1584494784882047</c:v>
                </c:pt>
                <c:pt idx="8">
                  <c:v>12.753754986528731</c:v>
                </c:pt>
                <c:pt idx="9">
                  <c:v>16.002126282158802</c:v>
                </c:pt>
                <c:pt idx="10">
                  <c:v>18.017809503858963</c:v>
                </c:pt>
                <c:pt idx="11">
                  <c:v>17.894074286819041</c:v>
                </c:pt>
                <c:pt idx="12">
                  <c:v>18.925896875542779</c:v>
                </c:pt>
                <c:pt idx="13">
                  <c:v>18.94802047467563</c:v>
                </c:pt>
                <c:pt idx="14">
                  <c:v>18.832090245498634</c:v>
                </c:pt>
                <c:pt idx="15">
                  <c:v>19.123418772216837</c:v>
                </c:pt>
                <c:pt idx="16">
                  <c:v>20.004703498442566</c:v>
                </c:pt>
                <c:pt idx="17">
                  <c:v>21.727946053372182</c:v>
                </c:pt>
                <c:pt idx="18">
                  <c:v>24.82212023666137</c:v>
                </c:pt>
                <c:pt idx="19">
                  <c:v>27.899033183531905</c:v>
                </c:pt>
                <c:pt idx="20" formatCode="_(* #,##0.0000_);_(* \(#,##0.0000\);_(* &quot;-&quot;??_);_(@_)">
                  <c:v>31.39435305299294</c:v>
                </c:pt>
              </c:numCache>
            </c:numRef>
          </c:val>
        </c:ser>
        <c:ser>
          <c:idx val="1"/>
          <c:order val="1"/>
          <c:tx>
            <c:strRef>
              <c:f>Wealth_BOL!$B$55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Wealth_BOL!$D$52:$X$52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Wealth_BOL!$D$55:$X$55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1.1507563123642317</c:v>
                </c:pt>
                <c:pt idx="2">
                  <c:v>2.281653174316256</c:v>
                </c:pt>
                <c:pt idx="3">
                  <c:v>-0.54146988055001621</c:v>
                </c:pt>
                <c:pt idx="4">
                  <c:v>0.62252117775563054</c:v>
                </c:pt>
                <c:pt idx="5">
                  <c:v>1.880245558442506</c:v>
                </c:pt>
                <c:pt idx="6">
                  <c:v>3.6021315198607073</c:v>
                </c:pt>
                <c:pt idx="7">
                  <c:v>5.4240836177338991</c:v>
                </c:pt>
                <c:pt idx="8">
                  <c:v>6.67311120050742</c:v>
                </c:pt>
                <c:pt idx="9">
                  <c:v>7.9452909121793702</c:v>
                </c:pt>
                <c:pt idx="10">
                  <c:v>9.2058976523279092</c:v>
                </c:pt>
                <c:pt idx="11">
                  <c:v>7.4551832949680152</c:v>
                </c:pt>
                <c:pt idx="12">
                  <c:v>9.929120004779568</c:v>
                </c:pt>
                <c:pt idx="13">
                  <c:v>12.4460729520931</c:v>
                </c:pt>
                <c:pt idx="14">
                  <c:v>15.10397582078047</c:v>
                </c:pt>
                <c:pt idx="15">
                  <c:v>17.937555395535078</c:v>
                </c:pt>
                <c:pt idx="16">
                  <c:v>19.720339430594681</c:v>
                </c:pt>
                <c:pt idx="17">
                  <c:v>16.967063083563705</c:v>
                </c:pt>
                <c:pt idx="18">
                  <c:v>19.053757723662667</c:v>
                </c:pt>
                <c:pt idx="19">
                  <c:v>21.160390291518418</c:v>
                </c:pt>
                <c:pt idx="20">
                  <c:v>23.195702516164339</c:v>
                </c:pt>
              </c:numCache>
            </c:numRef>
          </c:val>
        </c:ser>
        <c:ser>
          <c:idx val="2"/>
          <c:order val="2"/>
          <c:tx>
            <c:strRef>
              <c:f>Wealth_BOL!$B$56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Wealth_BOL!$D$52:$X$52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Wealth_BOL!$D$56:$X$56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-2.6258164087219926</c:v>
                </c:pt>
                <c:pt idx="2">
                  <c:v>-5.2521817070045778</c:v>
                </c:pt>
                <c:pt idx="3">
                  <c:v>-7.7538014988453474</c:v>
                </c:pt>
                <c:pt idx="4">
                  <c:v>-10.204908690873571</c:v>
                </c:pt>
                <c:pt idx="5">
                  <c:v>-12.555173136179009</c:v>
                </c:pt>
                <c:pt idx="6">
                  <c:v>-14.812797354145147</c:v>
                </c:pt>
                <c:pt idx="7">
                  <c:v>-16.946690930782161</c:v>
                </c:pt>
                <c:pt idx="8">
                  <c:v>-19.018275553559462</c:v>
                </c:pt>
                <c:pt idx="9">
                  <c:v>-21.020368693751657</c:v>
                </c:pt>
                <c:pt idx="10">
                  <c:v>-22.954980983156425</c:v>
                </c:pt>
                <c:pt idx="11">
                  <c:v>-24.822874885703317</c:v>
                </c:pt>
                <c:pt idx="12">
                  <c:v>-26.611185101607894</c:v>
                </c:pt>
                <c:pt idx="13">
                  <c:v>-28.398307983141834</c:v>
                </c:pt>
                <c:pt idx="14">
                  <c:v>-30.054224763200811</c:v>
                </c:pt>
                <c:pt idx="15">
                  <c:v>-31.582740690676058</c:v>
                </c:pt>
                <c:pt idx="16">
                  <c:v>-33.145687549919359</c:v>
                </c:pt>
                <c:pt idx="17">
                  <c:v>-34.588915218405425</c:v>
                </c:pt>
                <c:pt idx="18">
                  <c:v>-35.989695036372126</c:v>
                </c:pt>
                <c:pt idx="19">
                  <c:v>-37.326786331877429</c:v>
                </c:pt>
                <c:pt idx="20">
                  <c:v>-38.647236427222531</c:v>
                </c:pt>
              </c:numCache>
            </c:numRef>
          </c:val>
        </c:ser>
        <c:ser>
          <c:idx val="4"/>
          <c:order val="3"/>
          <c:tx>
            <c:strRef>
              <c:f>Wealth_BOL!$B$53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Wealth_BOL!$D$52:$X$52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Wealth_BOL!$D$53:$X$53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-2.3559748462070984</c:v>
                </c:pt>
                <c:pt idx="2">
                  <c:v>-4.7064434625227687</c:v>
                </c:pt>
                <c:pt idx="3">
                  <c:v>-7.1871847225854602</c:v>
                </c:pt>
                <c:pt idx="4">
                  <c:v>-9.3829620343620306</c:v>
                </c:pt>
                <c:pt idx="5">
                  <c:v>-11.470190802286663</c:v>
                </c:pt>
                <c:pt idx="6">
                  <c:v>-13.434690616018186</c:v>
                </c:pt>
                <c:pt idx="7">
                  <c:v>-15.255819737308506</c:v>
                </c:pt>
                <c:pt idx="8">
                  <c:v>-17.025068554694222</c:v>
                </c:pt>
                <c:pt idx="9">
                  <c:v>-18.758048710520427</c:v>
                </c:pt>
                <c:pt idx="10">
                  <c:v>-20.444781977555458</c:v>
                </c:pt>
                <c:pt idx="11">
                  <c:v>-22.283500184074047</c:v>
                </c:pt>
                <c:pt idx="12">
                  <c:v>-23.771914199431443</c:v>
                </c:pt>
                <c:pt idx="13">
                  <c:v>-25.269240849435715</c:v>
                </c:pt>
                <c:pt idx="14">
                  <c:v>-26.638138359846653</c:v>
                </c:pt>
                <c:pt idx="15">
                  <c:v>-27.873124751407332</c:v>
                </c:pt>
                <c:pt idx="16">
                  <c:v>-29.197767452786717</c:v>
                </c:pt>
                <c:pt idx="17">
                  <c:v>-30.6825185295043</c:v>
                </c:pt>
                <c:pt idx="18">
                  <c:v>-31.810444188749997</c:v>
                </c:pt>
                <c:pt idx="19">
                  <c:v>-32.878412746136142</c:v>
                </c:pt>
                <c:pt idx="20">
                  <c:v>-33.930152553868297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Wealth_BOL!$D$64:$X$64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2.863301330349044</c:v>
                </c:pt>
                <c:pt idx="2">
                  <c:v>2.155345851364654</c:v>
                </c:pt>
                <c:pt idx="3">
                  <c:v>4.0661367801570814</c:v>
                </c:pt>
                <c:pt idx="4">
                  <c:v>6.4525189020296914</c:v>
                </c:pt>
                <c:pt idx="5">
                  <c:v>8.9423944021799429</c:v>
                </c:pt>
                <c:pt idx="6">
                  <c:v>11.214625026812985</c:v>
                </c:pt>
                <c:pt idx="7">
                  <c:v>14.23103972733033</c:v>
                </c:pt>
                <c:pt idx="8">
                  <c:v>17.46403006590096</c:v>
                </c:pt>
                <c:pt idx="9">
                  <c:v>15.536745322178191</c:v>
                </c:pt>
                <c:pt idx="10">
                  <c:v>16.032698360202737</c:v>
                </c:pt>
                <c:pt idx="11">
                  <c:v>15.627746891499793</c:v>
                </c:pt>
                <c:pt idx="12">
                  <c:v>16.172600708376361</c:v>
                </c:pt>
                <c:pt idx="13">
                  <c:v>17.031625306795583</c:v>
                </c:pt>
                <c:pt idx="14">
                  <c:v>19.649103663464061</c:v>
                </c:pt>
                <c:pt idx="15">
                  <c:v>22.702531715916365</c:v>
                </c:pt>
                <c:pt idx="16">
                  <c:v>26.37795474428717</c:v>
                </c:pt>
                <c:pt idx="17">
                  <c:v>29.956227578575167</c:v>
                </c:pt>
                <c:pt idx="18">
                  <c:v>35.724052583369392</c:v>
                </c:pt>
                <c:pt idx="19">
                  <c:v>38.056246965158081</c:v>
                </c:pt>
                <c:pt idx="20">
                  <c:v>41.488928737190101</c:v>
                </c:pt>
              </c:numCache>
            </c:numRef>
          </c:val>
        </c:ser>
        <c:marker val="1"/>
        <c:axId val="89533440"/>
        <c:axId val="89547520"/>
      </c:lineChart>
      <c:catAx>
        <c:axId val="8953344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9547520"/>
        <c:crosses val="autoZero"/>
        <c:auto val="1"/>
        <c:lblAlgn val="ctr"/>
        <c:lblOffset val="100"/>
      </c:catAx>
      <c:valAx>
        <c:axId val="8954752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895334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Wealth_BOL!$B$40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Wealth_BOL!$D$38:$X$38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Wealth_BOL!$D$40:$X$40</c:f>
              <c:numCache>
                <c:formatCode>_(* #,##0_);_(* \(#,##0\);_(* "-"??_);_(@_)</c:formatCode>
                <c:ptCount val="21"/>
                <c:pt idx="0">
                  <c:v>1913.7599449000304</c:v>
                </c:pt>
                <c:pt idx="1">
                  <c:v>1917.6039008804983</c:v>
                </c:pt>
                <c:pt idx="2">
                  <c:v>1932.490328059178</c:v>
                </c:pt>
                <c:pt idx="3">
                  <c:v>1946.8311203642868</c:v>
                </c:pt>
                <c:pt idx="4">
                  <c:v>1947.1735729150605</c:v>
                </c:pt>
                <c:pt idx="5">
                  <c:v>1961.8605611081655</c:v>
                </c:pt>
                <c:pt idx="6">
                  <c:v>1989.041100119008</c:v>
                </c:pt>
                <c:pt idx="7">
                  <c:v>2050.7554836952427</c:v>
                </c:pt>
                <c:pt idx="8">
                  <c:v>2157.8361993029075</c:v>
                </c:pt>
                <c:pt idx="9">
                  <c:v>2220.0022280203061</c:v>
                </c:pt>
                <c:pt idx="10">
                  <c:v>2258.5775661332741</c:v>
                </c:pt>
                <c:pt idx="11">
                  <c:v>2256.2095711118291</c:v>
                </c:pt>
                <c:pt idx="12">
                  <c:v>2275.9561785172546</c:v>
                </c:pt>
                <c:pt idx="13">
                  <c:v>2276.3795710958293</c:v>
                </c:pt>
                <c:pt idx="14">
                  <c:v>2274.1609448058089</c:v>
                </c:pt>
                <c:pt idx="15">
                  <c:v>2279.7362734582093</c:v>
                </c:pt>
                <c:pt idx="16">
                  <c:v>2296.6019475492394</c:v>
                </c:pt>
                <c:pt idx="17">
                  <c:v>2329.5806733189543</c:v>
                </c:pt>
                <c:pt idx="18">
                  <c:v>2388.7957394641803</c:v>
                </c:pt>
                <c:pt idx="19">
                  <c:v>2447.6804669808316</c:v>
                </c:pt>
                <c:pt idx="20">
                  <c:v>2514.5724985887091</c:v>
                </c:pt>
              </c:numCache>
            </c:numRef>
          </c:val>
        </c:ser>
        <c:ser>
          <c:idx val="1"/>
          <c:order val="1"/>
          <c:tx>
            <c:strRef>
              <c:f>Wealth_BOL!$B$41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Wealth_BOL!$D$38:$X$38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Wealth_BOL!$D$41:$X$41</c:f>
              <c:numCache>
                <c:formatCode>General</c:formatCode>
                <c:ptCount val="21"/>
                <c:pt idx="0">
                  <c:v>9455.655152883337</c:v>
                </c:pt>
                <c:pt idx="1">
                  <c:v>9564.466701430536</c:v>
                </c:pt>
                <c:pt idx="2">
                  <c:v>9671.4004088314978</c:v>
                </c:pt>
                <c:pt idx="3">
                  <c:v>9404.4556282217982</c:v>
                </c:pt>
                <c:pt idx="4">
                  <c:v>9514.5186087055772</c:v>
                </c:pt>
                <c:pt idx="5">
                  <c:v>9633.4446889170667</c:v>
                </c:pt>
                <c:pt idx="6">
                  <c:v>9796.2602875546818</c:v>
                </c:pt>
                <c:pt idx="7">
                  <c:v>9968.5377949802933</c:v>
                </c:pt>
                <c:pt idx="8">
                  <c:v>10086.641535971752</c:v>
                </c:pt>
                <c:pt idx="9">
                  <c:v>10206.934462432397</c:v>
                </c:pt>
                <c:pt idx="10">
                  <c:v>10326.133088614846</c:v>
                </c:pt>
                <c:pt idx="11">
                  <c:v>10160.591576270877</c:v>
                </c:pt>
                <c:pt idx="12">
                  <c:v>10394.518500251246</c:v>
                </c:pt>
                <c:pt idx="13">
                  <c:v>10632.512891309547</c:v>
                </c:pt>
                <c:pt idx="14">
                  <c:v>10883.835020871218</c:v>
                </c:pt>
                <c:pt idx="15">
                  <c:v>11151.768533942553</c:v>
                </c:pt>
                <c:pt idx="16">
                  <c:v>11320.342444418447</c:v>
                </c:pt>
                <c:pt idx="17">
                  <c:v>11060.002127637295</c:v>
                </c:pt>
                <c:pt idx="18">
                  <c:v>11257.312776898752</c:v>
                </c:pt>
                <c:pt idx="19">
                  <c:v>11456.508687853524</c:v>
                </c:pt>
                <c:pt idx="20">
                  <c:v>11648.960793100519</c:v>
                </c:pt>
              </c:numCache>
            </c:numRef>
          </c:val>
        </c:ser>
        <c:ser>
          <c:idx val="2"/>
          <c:order val="2"/>
          <c:tx>
            <c:strRef>
              <c:f>Wealth_BOL!$B$42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Wealth_BOL!$D$38:$X$38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Wealth_BOL!$D$42:$X$42</c:f>
              <c:numCache>
                <c:formatCode>_(* #,##0_);_(* \(#,##0\);_(* "-"??_);_(@_)</c:formatCode>
                <c:ptCount val="21"/>
                <c:pt idx="0">
                  <c:v>141014.62385777629</c:v>
                </c:pt>
                <c:pt idx="1">
                  <c:v>137311.8387258212</c:v>
                </c:pt>
                <c:pt idx="2">
                  <c:v>133608.27957931685</c:v>
                </c:pt>
                <c:pt idx="3">
                  <c:v>130080.62983950089</c:v>
                </c:pt>
                <c:pt idx="4">
                  <c:v>126624.2102523114</c:v>
                </c:pt>
                <c:pt idx="5">
                  <c:v>123309.99368510088</c:v>
                </c:pt>
                <c:pt idx="6">
                  <c:v>120126.41338601387</c:v>
                </c:pt>
                <c:pt idx="7">
                  <c:v>117117.31138539394</c:v>
                </c:pt>
                <c:pt idx="8">
                  <c:v>114196.07412168899</c:v>
                </c:pt>
                <c:pt idx="9">
                  <c:v>111372.83001076462</c:v>
                </c:pt>
                <c:pt idx="10">
                  <c:v>108644.74376775417</c:v>
                </c:pt>
                <c:pt idx="11">
                  <c:v>106010.74020701533</c:v>
                </c:pt>
                <c:pt idx="12">
                  <c:v>103488.96128264732</c:v>
                </c:pt>
                <c:pt idx="13">
                  <c:v>100968.85667337597</c:v>
                </c:pt>
                <c:pt idx="14">
                  <c:v>98633.771854578008</c:v>
                </c:pt>
                <c:pt idx="15">
                  <c:v>96478.340868842584</c:v>
                </c:pt>
                <c:pt idx="16">
                  <c:v>94274.357234183728</c:v>
                </c:pt>
                <c:pt idx="17">
                  <c:v>92239.195166056743</c:v>
                </c:pt>
                <c:pt idx="18">
                  <c:v>90263.890774675354</c:v>
                </c:pt>
                <c:pt idx="19">
                  <c:v>88378.396513683489</c:v>
                </c:pt>
                <c:pt idx="20">
                  <c:v>86516.368778502932</c:v>
                </c:pt>
              </c:numCache>
            </c:numRef>
          </c:val>
        </c:ser>
        <c:overlap val="100"/>
        <c:axId val="90060288"/>
        <c:axId val="90061824"/>
      </c:barChart>
      <c:catAx>
        <c:axId val="9006028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0061824"/>
        <c:crosses val="autoZero"/>
        <c:auto val="1"/>
        <c:lblAlgn val="ctr"/>
        <c:lblOffset val="100"/>
      </c:catAx>
      <c:valAx>
        <c:axId val="9006182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90060288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Wealth_BOL!$B$67:$B$69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Wealth_BOL!$C$67:$C$69</c:f>
              <c:numCache>
                <c:formatCode>_(* #,##0_);_(* \(#,##0\);_(* "-"??_);_(@_)</c:formatCode>
                <c:ptCount val="3"/>
                <c:pt idx="0">
                  <c:v>1.8128886495708119</c:v>
                </c:pt>
                <c:pt idx="1">
                  <c:v>8.6273547277959288</c:v>
                </c:pt>
                <c:pt idx="2">
                  <c:v>89.559756622633259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Wealth_BOL!$B$72:$B$75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Wealth_BOL!$C$72:$C$75</c:f>
              <c:numCache>
                <c:formatCode>_(* #,##0_);_(* \(#,##0\);_(* "-"??_);_(@_)</c:formatCode>
                <c:ptCount val="4"/>
                <c:pt idx="0">
                  <c:v>6.428086686271107</c:v>
                </c:pt>
                <c:pt idx="1">
                  <c:v>91.283762733362735</c:v>
                </c:pt>
                <c:pt idx="2">
                  <c:v>2.1031401907047202</c:v>
                </c:pt>
                <c:pt idx="3">
                  <c:v>0.18501038966145927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1014643332792.1135</v>
      </c>
      <c r="E7" s="13">
        <f t="shared" ref="E7:X7" si="0">+E8+E9+E10</f>
        <v>1013856998372.9447</v>
      </c>
      <c r="F7" s="13">
        <f t="shared" si="0"/>
        <v>1012734071429.8448</v>
      </c>
      <c r="G7" s="13">
        <f t="shared" si="0"/>
        <v>1009569872716.7489</v>
      </c>
      <c r="H7" s="13">
        <f t="shared" si="0"/>
        <v>1008611191134.9994</v>
      </c>
      <c r="I7" s="13">
        <f t="shared" si="0"/>
        <v>1007867370446.9067</v>
      </c>
      <c r="J7" s="13">
        <f t="shared" si="0"/>
        <v>1007491814813.2408</v>
      </c>
      <c r="K7" s="13">
        <f t="shared" si="0"/>
        <v>1007825065287.7517</v>
      </c>
      <c r="L7" s="13">
        <f t="shared" si="0"/>
        <v>1007887605262.6472</v>
      </c>
      <c r="M7" s="13">
        <f t="shared" si="0"/>
        <v>1007581788827.4011</v>
      </c>
      <c r="N7" s="13">
        <f t="shared" si="0"/>
        <v>1007083142792.4235</v>
      </c>
      <c r="O7" s="13">
        <f t="shared" si="0"/>
        <v>1003875805646.698</v>
      </c>
      <c r="P7" s="13">
        <f t="shared" si="0"/>
        <v>1004391032390.6997</v>
      </c>
      <c r="Q7" s="13">
        <f t="shared" si="0"/>
        <v>1003936101261.3751</v>
      </c>
      <c r="R7" s="13">
        <f t="shared" si="0"/>
        <v>1004216171612.6223</v>
      </c>
      <c r="S7" s="13">
        <f t="shared" si="0"/>
        <v>1005307439503.8394</v>
      </c>
      <c r="T7" s="13">
        <f t="shared" si="0"/>
        <v>1004107661192.0383</v>
      </c>
      <c r="U7" s="13">
        <f t="shared" si="0"/>
        <v>999617623404.49377</v>
      </c>
      <c r="V7" s="13">
        <f t="shared" si="0"/>
        <v>999454795240.8761</v>
      </c>
      <c r="W7" s="13">
        <f t="shared" si="0"/>
        <v>999652816358.70471</v>
      </c>
      <c r="X7" s="13">
        <f t="shared" si="0"/>
        <v>999736224891.79553</v>
      </c>
    </row>
    <row r="8" spans="1:24" s="22" customFormat="1" ht="15.75">
      <c r="A8" s="19">
        <v>1</v>
      </c>
      <c r="B8" s="20" t="s">
        <v>5</v>
      </c>
      <c r="C8" s="20"/>
      <c r="D8" s="21">
        <v>12742697870.238947</v>
      </c>
      <c r="E8" s="21">
        <v>13066234658.352171</v>
      </c>
      <c r="F8" s="21">
        <v>13477512206.259827</v>
      </c>
      <c r="G8" s="21">
        <v>13896877690.708836</v>
      </c>
      <c r="H8" s="21">
        <v>14222603626.493372</v>
      </c>
      <c r="I8" s="21">
        <v>14656913112.497017</v>
      </c>
      <c r="J8" s="21">
        <v>15191544065.173134</v>
      </c>
      <c r="K8" s="21">
        <v>16004778696.33375</v>
      </c>
      <c r="L8" s="21">
        <v>17200623751.822708</v>
      </c>
      <c r="M8" s="21">
        <v>18068158573.416126</v>
      </c>
      <c r="N8" s="21">
        <v>18762563969.105515</v>
      </c>
      <c r="O8" s="21">
        <v>19125231977.329781</v>
      </c>
      <c r="P8" s="21">
        <v>19679416974.581825</v>
      </c>
      <c r="Q8" s="21">
        <v>20068359700.999004</v>
      </c>
      <c r="R8" s="21">
        <v>20428599011.832172</v>
      </c>
      <c r="S8" s="21">
        <v>20851961184.307892</v>
      </c>
      <c r="T8" s="21">
        <v>21373693481.178604</v>
      </c>
      <c r="U8" s="21">
        <v>22045979713.211906</v>
      </c>
      <c r="V8" s="21">
        <v>22976550600.981079</v>
      </c>
      <c r="W8" s="21">
        <v>23922260630.889606</v>
      </c>
      <c r="X8" s="21">
        <v>24969325210.538593</v>
      </c>
    </row>
    <row r="9" spans="1:24" s="22" customFormat="1" ht="15.75">
      <c r="A9" s="19">
        <v>2</v>
      </c>
      <c r="B9" s="20" t="s">
        <v>38</v>
      </c>
      <c r="C9" s="20"/>
      <c r="D9" s="21">
        <v>62960120520.577888</v>
      </c>
      <c r="E9" s="21">
        <v>65170688402.075249</v>
      </c>
      <c r="F9" s="21">
        <v>67449971246.459572</v>
      </c>
      <c r="G9" s="21">
        <v>67130922783.195358</v>
      </c>
      <c r="H9" s="21">
        <v>69496232257.265533</v>
      </c>
      <c r="I9" s="21">
        <v>71970742762.547714</v>
      </c>
      <c r="J9" s="21">
        <v>74820133089.953949</v>
      </c>
      <c r="K9" s="21">
        <v>77797788475.111969</v>
      </c>
      <c r="L9" s="21">
        <v>80403010217.274857</v>
      </c>
      <c r="M9" s="21">
        <v>83072218616.71373</v>
      </c>
      <c r="N9" s="21">
        <v>85781748448.129517</v>
      </c>
      <c r="O9" s="21">
        <v>86128378059.899536</v>
      </c>
      <c r="P9" s="21">
        <v>89877856940.863937</v>
      </c>
      <c r="Q9" s="21">
        <v>93735287356.137634</v>
      </c>
      <c r="R9" s="21">
        <v>97768586634.179459</v>
      </c>
      <c r="S9" s="21">
        <v>102001379419.82831</v>
      </c>
      <c r="T9" s="21">
        <v>105354578213.77139</v>
      </c>
      <c r="U9" s="21">
        <v>104666296954.88919</v>
      </c>
      <c r="V9" s="21">
        <v>108278080195.96626</v>
      </c>
      <c r="W9" s="21">
        <v>111969511726.72383</v>
      </c>
      <c r="X9" s="21">
        <v>115672421682.4084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938940514401.29675</v>
      </c>
      <c r="E10" s="21">
        <f t="shared" ref="E10:X10" si="1">+E13+E16+E19+E23</f>
        <v>935620075312.51733</v>
      </c>
      <c r="F10" s="21">
        <f t="shared" si="1"/>
        <v>931806587977.12549</v>
      </c>
      <c r="G10" s="21">
        <f t="shared" si="1"/>
        <v>928542072242.84473</v>
      </c>
      <c r="H10" s="21">
        <f t="shared" si="1"/>
        <v>924892355251.24048</v>
      </c>
      <c r="I10" s="21">
        <f t="shared" si="1"/>
        <v>921239714571.86206</v>
      </c>
      <c r="J10" s="21">
        <f t="shared" si="1"/>
        <v>917480137658.11377</v>
      </c>
      <c r="K10" s="21">
        <f t="shared" si="1"/>
        <v>914022498116.30603</v>
      </c>
      <c r="L10" s="21">
        <f t="shared" si="1"/>
        <v>910283971293.54968</v>
      </c>
      <c r="M10" s="21">
        <f t="shared" si="1"/>
        <v>906441411637.27124</v>
      </c>
      <c r="N10" s="21">
        <f t="shared" si="1"/>
        <v>902538830375.18848</v>
      </c>
      <c r="O10" s="21">
        <f t="shared" si="1"/>
        <v>898622195609.46875</v>
      </c>
      <c r="P10" s="21">
        <f t="shared" si="1"/>
        <v>894833758475.25391</v>
      </c>
      <c r="Q10" s="21">
        <f t="shared" si="1"/>
        <v>890132454204.23853</v>
      </c>
      <c r="R10" s="21">
        <f t="shared" si="1"/>
        <v>886018985966.61072</v>
      </c>
      <c r="S10" s="21">
        <f t="shared" si="1"/>
        <v>882454098899.70312</v>
      </c>
      <c r="T10" s="21">
        <f t="shared" si="1"/>
        <v>877379389497.08838</v>
      </c>
      <c r="U10" s="21">
        <f t="shared" si="1"/>
        <v>872905346736.3927</v>
      </c>
      <c r="V10" s="21">
        <f t="shared" si="1"/>
        <v>868200164443.92871</v>
      </c>
      <c r="W10" s="21">
        <f t="shared" si="1"/>
        <v>863761044001.09131</v>
      </c>
      <c r="X10" s="21">
        <f t="shared" si="1"/>
        <v>859094477998.84851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916164568553.52466</v>
      </c>
      <c r="E11" s="38">
        <f t="shared" ref="E11:X11" si="2">+E13+E16</f>
        <v>912992953604.83252</v>
      </c>
      <c r="F11" s="38">
        <f t="shared" si="2"/>
        <v>909337818719.69287</v>
      </c>
      <c r="G11" s="38">
        <f t="shared" si="2"/>
        <v>906230989121.96265</v>
      </c>
      <c r="H11" s="38">
        <f t="shared" si="2"/>
        <v>902738607679.48352</v>
      </c>
      <c r="I11" s="38">
        <f t="shared" si="2"/>
        <v>899263607672.62817</v>
      </c>
      <c r="J11" s="38">
        <f t="shared" si="2"/>
        <v>895685899182.54065</v>
      </c>
      <c r="K11" s="38">
        <f t="shared" si="2"/>
        <v>892413155881.12756</v>
      </c>
      <c r="L11" s="38">
        <f t="shared" si="2"/>
        <v>888871790392.79895</v>
      </c>
      <c r="M11" s="38">
        <f t="shared" si="2"/>
        <v>885210334985.61414</v>
      </c>
      <c r="N11" s="38">
        <f t="shared" si="2"/>
        <v>881499895532.58008</v>
      </c>
      <c r="O11" s="38">
        <f t="shared" si="2"/>
        <v>877809162286.35876</v>
      </c>
      <c r="P11" s="38">
        <f t="shared" si="2"/>
        <v>874273281830.2417</v>
      </c>
      <c r="Q11" s="38">
        <f t="shared" si="2"/>
        <v>869838307113.21387</v>
      </c>
      <c r="R11" s="38">
        <f t="shared" si="2"/>
        <v>866089109038.07581</v>
      </c>
      <c r="S11" s="38">
        <f t="shared" si="2"/>
        <v>862932459904.66272</v>
      </c>
      <c r="T11" s="38">
        <f t="shared" si="2"/>
        <v>858277116116.64465</v>
      </c>
      <c r="U11" s="38">
        <f t="shared" si="2"/>
        <v>854244343750.0658</v>
      </c>
      <c r="V11" s="38">
        <f t="shared" si="2"/>
        <v>849991933242.42078</v>
      </c>
      <c r="W11" s="38">
        <f t="shared" si="2"/>
        <v>845967061528.39807</v>
      </c>
      <c r="X11" s="38">
        <f t="shared" si="2"/>
        <v>841746253630.97839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22775945847.771996</v>
      </c>
      <c r="E12" s="38">
        <f t="shared" ref="E12:X12" si="3">+E23+E19</f>
        <v>22627121707.684799</v>
      </c>
      <c r="F12" s="38">
        <f t="shared" si="3"/>
        <v>22468769257.432549</v>
      </c>
      <c r="G12" s="38">
        <f t="shared" si="3"/>
        <v>22311083120.882061</v>
      </c>
      <c r="H12" s="38">
        <f t="shared" si="3"/>
        <v>22153747571.756985</v>
      </c>
      <c r="I12" s="38">
        <f t="shared" si="3"/>
        <v>21976106899.233826</v>
      </c>
      <c r="J12" s="38">
        <f t="shared" si="3"/>
        <v>21794238475.573139</v>
      </c>
      <c r="K12" s="38">
        <f t="shared" si="3"/>
        <v>21609342235.178524</v>
      </c>
      <c r="L12" s="38">
        <f t="shared" si="3"/>
        <v>21412180900.750664</v>
      </c>
      <c r="M12" s="38">
        <f t="shared" si="3"/>
        <v>21231076651.657139</v>
      </c>
      <c r="N12" s="38">
        <f t="shared" si="3"/>
        <v>21038934842.608383</v>
      </c>
      <c r="O12" s="38">
        <f t="shared" si="3"/>
        <v>20813033323.109951</v>
      </c>
      <c r="P12" s="38">
        <f t="shared" si="3"/>
        <v>20560476645.012123</v>
      </c>
      <c r="Q12" s="38">
        <f t="shared" si="3"/>
        <v>20294147091.024727</v>
      </c>
      <c r="R12" s="38">
        <f t="shared" si="3"/>
        <v>19929876928.534939</v>
      </c>
      <c r="S12" s="38">
        <f t="shared" si="3"/>
        <v>19521638995.040512</v>
      </c>
      <c r="T12" s="38">
        <f t="shared" si="3"/>
        <v>19102273380.443661</v>
      </c>
      <c r="U12" s="38">
        <f t="shared" si="3"/>
        <v>18661002986.32692</v>
      </c>
      <c r="V12" s="38">
        <f t="shared" si="3"/>
        <v>18208231201.507896</v>
      </c>
      <c r="W12" s="38">
        <f t="shared" si="3"/>
        <v>17793982472.693195</v>
      </c>
      <c r="X12" s="38">
        <f t="shared" si="3"/>
        <v>17348224367.870167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56023527276.968956</v>
      </c>
      <c r="E13" s="13">
        <f t="shared" ref="E13:X13" si="4">+E14+E15</f>
        <v>56562351781.310982</v>
      </c>
      <c r="F13" s="13">
        <f t="shared" si="4"/>
        <v>56617656349.20533</v>
      </c>
      <c r="G13" s="13">
        <f t="shared" si="4"/>
        <v>57221266204.509293</v>
      </c>
      <c r="H13" s="13">
        <f t="shared" si="4"/>
        <v>57439324215.064133</v>
      </c>
      <c r="I13" s="13">
        <f t="shared" si="4"/>
        <v>57674763661.242905</v>
      </c>
      <c r="J13" s="13">
        <f t="shared" si="4"/>
        <v>57807494624.189323</v>
      </c>
      <c r="K13" s="13">
        <f t="shared" si="4"/>
        <v>58245190775.810265</v>
      </c>
      <c r="L13" s="13">
        <f t="shared" si="4"/>
        <v>58414264740.515823</v>
      </c>
      <c r="M13" s="13">
        <f t="shared" si="4"/>
        <v>58463248786.365097</v>
      </c>
      <c r="N13" s="13">
        <f t="shared" si="4"/>
        <v>58463248786.365097</v>
      </c>
      <c r="O13" s="13">
        <f t="shared" si="4"/>
        <v>58474309699.94397</v>
      </c>
      <c r="P13" s="13">
        <f t="shared" si="4"/>
        <v>58640223403.626999</v>
      </c>
      <c r="Q13" s="13">
        <f t="shared" si="4"/>
        <v>57907042846.399139</v>
      </c>
      <c r="R13" s="13">
        <f t="shared" si="4"/>
        <v>57859638931.061134</v>
      </c>
      <c r="S13" s="13">
        <f t="shared" si="4"/>
        <v>58404783957.448227</v>
      </c>
      <c r="T13" s="13">
        <f t="shared" si="4"/>
        <v>57987629502.473747</v>
      </c>
      <c r="U13" s="13">
        <f t="shared" si="4"/>
        <v>58193046468.938454</v>
      </c>
      <c r="V13" s="13">
        <f t="shared" si="4"/>
        <v>58178825294.337051</v>
      </c>
      <c r="W13" s="13">
        <f t="shared" si="4"/>
        <v>58392142913.358086</v>
      </c>
      <c r="X13" s="13">
        <f t="shared" si="4"/>
        <v>58409524348.982018</v>
      </c>
    </row>
    <row r="14" spans="1:24" ht="15.75">
      <c r="A14" s="8" t="s">
        <v>43</v>
      </c>
      <c r="B14" s="2" t="s">
        <v>27</v>
      </c>
      <c r="C14" s="10"/>
      <c r="D14" s="11">
        <v>3563194302.9069242</v>
      </c>
      <c r="E14" s="11">
        <v>3627979653.8688684</v>
      </c>
      <c r="F14" s="11">
        <v>3683284221.7632113</v>
      </c>
      <c r="G14" s="11">
        <v>3757550355.7927566</v>
      </c>
      <c r="H14" s="11">
        <v>3975608366.3475928</v>
      </c>
      <c r="I14" s="11">
        <v>4211047812.5263653</v>
      </c>
      <c r="J14" s="11">
        <v>4350099297.5178547</v>
      </c>
      <c r="K14" s="11">
        <v>4787795449.1387939</v>
      </c>
      <c r="L14" s="11">
        <v>4956869413.8443556</v>
      </c>
      <c r="M14" s="11">
        <v>5005853459.6936302</v>
      </c>
      <c r="N14" s="11">
        <v>5005853459.6936302</v>
      </c>
      <c r="O14" s="11">
        <v>5016914373.2724991</v>
      </c>
      <c r="P14" s="11">
        <v>5182828076.9555264</v>
      </c>
      <c r="Q14" s="11">
        <v>5857543805.2665052</v>
      </c>
      <c r="R14" s="11">
        <v>5966572810.5439234</v>
      </c>
      <c r="S14" s="11">
        <v>6328422697.6240501</v>
      </c>
      <c r="T14" s="11">
        <v>5843322630.665103</v>
      </c>
      <c r="U14" s="11">
        <v>6048739597.1298037</v>
      </c>
      <c r="V14" s="11">
        <v>6034518422.5284014</v>
      </c>
      <c r="W14" s="11">
        <v>6247836041.5494366</v>
      </c>
      <c r="X14" s="11">
        <v>6265217477.1733723</v>
      </c>
    </row>
    <row r="15" spans="1:24" ht="15.75">
      <c r="A15" s="8" t="s">
        <v>47</v>
      </c>
      <c r="B15" s="2" t="s">
        <v>6</v>
      </c>
      <c r="C15" s="10"/>
      <c r="D15" s="11">
        <v>52460332974.062035</v>
      </c>
      <c r="E15" s="11">
        <v>52934372127.442116</v>
      </c>
      <c r="F15" s="11">
        <v>52934372127.442116</v>
      </c>
      <c r="G15" s="11">
        <v>53463715848.716537</v>
      </c>
      <c r="H15" s="11">
        <v>53463715848.716537</v>
      </c>
      <c r="I15" s="11">
        <v>53463715848.716537</v>
      </c>
      <c r="J15" s="11">
        <v>53457395326.671471</v>
      </c>
      <c r="K15" s="11">
        <v>53457395326.671471</v>
      </c>
      <c r="L15" s="11">
        <v>53457395326.671471</v>
      </c>
      <c r="M15" s="11">
        <v>53457395326.671471</v>
      </c>
      <c r="N15" s="11">
        <v>53457395326.671471</v>
      </c>
      <c r="O15" s="11">
        <v>53457395326.671471</v>
      </c>
      <c r="P15" s="11">
        <v>53457395326.671471</v>
      </c>
      <c r="Q15" s="11">
        <v>52049499041.132637</v>
      </c>
      <c r="R15" s="11">
        <v>51893066120.517212</v>
      </c>
      <c r="S15" s="11">
        <v>52076361259.824173</v>
      </c>
      <c r="T15" s="11">
        <v>52144306871.808647</v>
      </c>
      <c r="U15" s="11">
        <v>52144306871.808647</v>
      </c>
      <c r="V15" s="11">
        <v>52144306871.808647</v>
      </c>
      <c r="W15" s="11">
        <v>52144306871.808647</v>
      </c>
      <c r="X15" s="11">
        <v>52144306871.808647</v>
      </c>
    </row>
    <row r="16" spans="1:24" ht="15.75">
      <c r="A16" s="15" t="s">
        <v>44</v>
      </c>
      <c r="B16" s="10" t="s">
        <v>11</v>
      </c>
      <c r="C16" s="10"/>
      <c r="D16" s="13">
        <f>+D17+D18</f>
        <v>860141041276.55566</v>
      </c>
      <c r="E16" s="13">
        <f t="shared" ref="E16:X16" si="5">+E17+E18</f>
        <v>856430601823.52148</v>
      </c>
      <c r="F16" s="13">
        <f t="shared" si="5"/>
        <v>852720162370.48755</v>
      </c>
      <c r="G16" s="13">
        <f t="shared" si="5"/>
        <v>849009722917.45337</v>
      </c>
      <c r="H16" s="13">
        <f t="shared" si="5"/>
        <v>845299283464.41943</v>
      </c>
      <c r="I16" s="13">
        <f t="shared" si="5"/>
        <v>841588844011.38525</v>
      </c>
      <c r="J16" s="13">
        <f t="shared" si="5"/>
        <v>837878404558.35132</v>
      </c>
      <c r="K16" s="13">
        <f t="shared" si="5"/>
        <v>834167965105.31726</v>
      </c>
      <c r="L16" s="13">
        <f t="shared" si="5"/>
        <v>830457525652.28308</v>
      </c>
      <c r="M16" s="13">
        <f t="shared" si="5"/>
        <v>826747086199.24902</v>
      </c>
      <c r="N16" s="13">
        <f t="shared" si="5"/>
        <v>823036646746.21497</v>
      </c>
      <c r="O16" s="13">
        <f t="shared" si="5"/>
        <v>819334852586.41479</v>
      </c>
      <c r="P16" s="13">
        <f t="shared" si="5"/>
        <v>815633058426.61475</v>
      </c>
      <c r="Q16" s="13">
        <f t="shared" si="5"/>
        <v>811931264266.8147</v>
      </c>
      <c r="R16" s="13">
        <f t="shared" si="5"/>
        <v>808229470107.01465</v>
      </c>
      <c r="S16" s="13">
        <f t="shared" si="5"/>
        <v>804527675947.21448</v>
      </c>
      <c r="T16" s="13">
        <f t="shared" si="5"/>
        <v>800289486614.1709</v>
      </c>
      <c r="U16" s="13">
        <f t="shared" si="5"/>
        <v>796051297281.12732</v>
      </c>
      <c r="V16" s="13">
        <f t="shared" si="5"/>
        <v>791813107948.08374</v>
      </c>
      <c r="W16" s="13">
        <f t="shared" si="5"/>
        <v>787574918615.04004</v>
      </c>
      <c r="X16" s="13">
        <f t="shared" si="5"/>
        <v>783336729281.99634</v>
      </c>
    </row>
    <row r="17" spans="1:24">
      <c r="A17" s="8" t="s">
        <v>45</v>
      </c>
      <c r="B17" s="2" t="s">
        <v>7</v>
      </c>
      <c r="C17" s="2"/>
      <c r="D17" s="14">
        <v>597637612028.87048</v>
      </c>
      <c r="E17" s="14">
        <v>595057892245.58667</v>
      </c>
      <c r="F17" s="14">
        <v>592478172462.30298</v>
      </c>
      <c r="G17" s="14">
        <v>589898452679.01917</v>
      </c>
      <c r="H17" s="14">
        <v>587318732895.73547</v>
      </c>
      <c r="I17" s="14">
        <v>584739013112.45154</v>
      </c>
      <c r="J17" s="14">
        <v>582159293329.16785</v>
      </c>
      <c r="K17" s="14">
        <v>579579573545.88416</v>
      </c>
      <c r="L17" s="14">
        <v>576999853762.60022</v>
      </c>
      <c r="M17" s="14">
        <v>574420133979.31641</v>
      </c>
      <c r="N17" s="14">
        <v>571840414196.03271</v>
      </c>
      <c r="O17" s="14">
        <v>569273521361.56628</v>
      </c>
      <c r="P17" s="14">
        <v>566706628527.09985</v>
      </c>
      <c r="Q17" s="14">
        <v>564139735692.63342</v>
      </c>
      <c r="R17" s="14">
        <v>561572842858.16699</v>
      </c>
      <c r="S17" s="14">
        <v>559005950023.70056</v>
      </c>
      <c r="T17" s="14">
        <v>556054037948.10962</v>
      </c>
      <c r="U17" s="14">
        <v>553102125872.51868</v>
      </c>
      <c r="V17" s="14">
        <v>550150213796.92773</v>
      </c>
      <c r="W17" s="14">
        <v>547198301721.33667</v>
      </c>
      <c r="X17" s="14">
        <v>544246389645.74561</v>
      </c>
    </row>
    <row r="18" spans="1:24">
      <c r="A18" s="8" t="s">
        <v>46</v>
      </c>
      <c r="B18" s="2" t="s">
        <v>62</v>
      </c>
      <c r="C18" s="2"/>
      <c r="D18" s="14">
        <v>262503429247.68512</v>
      </c>
      <c r="E18" s="14">
        <v>261372709577.93484</v>
      </c>
      <c r="F18" s="14">
        <v>260241989908.18457</v>
      </c>
      <c r="G18" s="14">
        <v>259111270238.43427</v>
      </c>
      <c r="H18" s="14">
        <v>257980550568.68402</v>
      </c>
      <c r="I18" s="14">
        <v>256849830898.93369</v>
      </c>
      <c r="J18" s="14">
        <v>255719111229.18341</v>
      </c>
      <c r="K18" s="14">
        <v>254588391559.43314</v>
      </c>
      <c r="L18" s="14">
        <v>253457671889.68286</v>
      </c>
      <c r="M18" s="14">
        <v>252326952219.93256</v>
      </c>
      <c r="N18" s="14">
        <v>251196232550.18228</v>
      </c>
      <c r="O18" s="14">
        <v>250061331224.84857</v>
      </c>
      <c r="P18" s="14">
        <v>248926429899.51495</v>
      </c>
      <c r="Q18" s="14">
        <v>247791528574.18124</v>
      </c>
      <c r="R18" s="14">
        <v>246656627248.8476</v>
      </c>
      <c r="S18" s="14">
        <v>245521725923.51389</v>
      </c>
      <c r="T18" s="14">
        <v>244235448666.06128</v>
      </c>
      <c r="U18" s="14">
        <v>242949171408.60864</v>
      </c>
      <c r="V18" s="14">
        <v>241662894151.15604</v>
      </c>
      <c r="W18" s="14">
        <v>240376616893.70343</v>
      </c>
      <c r="X18" s="14">
        <v>239090339636.25079</v>
      </c>
    </row>
    <row r="19" spans="1:24" ht="15.75">
      <c r="A19" s="15" t="s">
        <v>48</v>
      </c>
      <c r="B19" s="10" t="s">
        <v>12</v>
      </c>
      <c r="C19" s="10"/>
      <c r="D19" s="13">
        <f>+D20+D21+D22</f>
        <v>20802438506.390564</v>
      </c>
      <c r="E19" s="13">
        <f t="shared" ref="E19:X19" si="6">+E20+E21+E22</f>
        <v>20681816743.399498</v>
      </c>
      <c r="F19" s="13">
        <f t="shared" si="6"/>
        <v>20551925617.952126</v>
      </c>
      <c r="G19" s="13">
        <f t="shared" si="6"/>
        <v>20422682940.651634</v>
      </c>
      <c r="H19" s="13">
        <f t="shared" si="6"/>
        <v>20290506239.332645</v>
      </c>
      <c r="I19" s="13">
        <f t="shared" si="6"/>
        <v>20142733231.914391</v>
      </c>
      <c r="J19" s="13">
        <f t="shared" si="6"/>
        <v>19989944947.85474</v>
      </c>
      <c r="K19" s="13">
        <f t="shared" si="6"/>
        <v>19834181511.505646</v>
      </c>
      <c r="L19" s="13">
        <f t="shared" si="6"/>
        <v>19665045577.285728</v>
      </c>
      <c r="M19" s="13">
        <f t="shared" si="6"/>
        <v>19512060195.540024</v>
      </c>
      <c r="N19" s="13">
        <f t="shared" si="6"/>
        <v>19348509100.139473</v>
      </c>
      <c r="O19" s="13">
        <f t="shared" si="6"/>
        <v>19149852018.26783</v>
      </c>
      <c r="P19" s="13">
        <f t="shared" si="6"/>
        <v>18925977480.558571</v>
      </c>
      <c r="Q19" s="13">
        <f t="shared" si="6"/>
        <v>18690490595.829994</v>
      </c>
      <c r="R19" s="13">
        <f t="shared" si="6"/>
        <v>18357367821.735855</v>
      </c>
      <c r="S19" s="13">
        <f t="shared" si="6"/>
        <v>17981902004.908016</v>
      </c>
      <c r="T19" s="13">
        <f t="shared" si="6"/>
        <v>17596938773.901081</v>
      </c>
      <c r="U19" s="13">
        <f t="shared" si="6"/>
        <v>17194643475.94112</v>
      </c>
      <c r="V19" s="13">
        <f t="shared" si="6"/>
        <v>16810964565.589958</v>
      </c>
      <c r="W19" s="13">
        <f t="shared" si="6"/>
        <v>16475144210.274902</v>
      </c>
      <c r="X19" s="13">
        <f t="shared" si="6"/>
        <v>16104475226.231335</v>
      </c>
    </row>
    <row r="20" spans="1:24" s="16" customFormat="1">
      <c r="A20" s="8" t="s">
        <v>59</v>
      </c>
      <c r="B20" s="2" t="s">
        <v>13</v>
      </c>
      <c r="C20" s="2"/>
      <c r="D20" s="11">
        <v>5838824750.51371</v>
      </c>
      <c r="E20" s="11">
        <v>5767735070.7769632</v>
      </c>
      <c r="F20" s="11">
        <v>5690233648.7716522</v>
      </c>
      <c r="G20" s="11">
        <v>5610099174.3976307</v>
      </c>
      <c r="H20" s="11">
        <v>5527878436.6608114</v>
      </c>
      <c r="I20" s="11">
        <v>5434095399.9897623</v>
      </c>
      <c r="J20" s="11">
        <v>5333279297.2492504</v>
      </c>
      <c r="K20" s="11">
        <v>5230833600.3116961</v>
      </c>
      <c r="L20" s="11">
        <v>5112660678.8416109</v>
      </c>
      <c r="M20" s="11">
        <v>5001219403.1989059</v>
      </c>
      <c r="N20" s="11">
        <v>4893508968.6331558</v>
      </c>
      <c r="O20" s="11">
        <v>4773567035.1671915</v>
      </c>
      <c r="P20" s="11">
        <v>4647245459.1572838</v>
      </c>
      <c r="Q20" s="11">
        <v>4533195192.26824</v>
      </c>
      <c r="R20" s="11">
        <v>4369108153.5324574</v>
      </c>
      <c r="S20" s="11">
        <v>4201362867.2196078</v>
      </c>
      <c r="T20" s="11">
        <v>4038248526.6979165</v>
      </c>
      <c r="U20" s="11">
        <v>3872939647.7627506</v>
      </c>
      <c r="V20" s="11">
        <v>3735851074.9395747</v>
      </c>
      <c r="W20" s="11">
        <v>3612292508.7013736</v>
      </c>
      <c r="X20" s="11">
        <v>3483319397.006022</v>
      </c>
    </row>
    <row r="21" spans="1:24" s="16" customFormat="1">
      <c r="A21" s="8" t="s">
        <v>60</v>
      </c>
      <c r="B21" s="2" t="s">
        <v>14</v>
      </c>
      <c r="C21" s="2"/>
      <c r="D21" s="11">
        <v>14963613755.876856</v>
      </c>
      <c r="E21" s="11">
        <v>14914081672.622536</v>
      </c>
      <c r="F21" s="11">
        <v>14861691969.180471</v>
      </c>
      <c r="G21" s="11">
        <v>14812583766.254002</v>
      </c>
      <c r="H21" s="11">
        <v>14762627802.671835</v>
      </c>
      <c r="I21" s="11">
        <v>14708637831.924627</v>
      </c>
      <c r="J21" s="11">
        <v>14656665650.60549</v>
      </c>
      <c r="K21" s="11">
        <v>14603347911.193949</v>
      </c>
      <c r="L21" s="11">
        <v>14552384898.444118</v>
      </c>
      <c r="M21" s="11">
        <v>14510840792.341118</v>
      </c>
      <c r="N21" s="11">
        <v>14455000131.506317</v>
      </c>
      <c r="O21" s="11">
        <v>14376284983.100637</v>
      </c>
      <c r="P21" s="11">
        <v>14278732021.401287</v>
      </c>
      <c r="Q21" s="11">
        <v>14157295403.561754</v>
      </c>
      <c r="R21" s="11">
        <v>13988259668.2034</v>
      </c>
      <c r="S21" s="11">
        <v>13780539137.688408</v>
      </c>
      <c r="T21" s="11">
        <v>13558690247.203165</v>
      </c>
      <c r="U21" s="11">
        <v>13321703828.17837</v>
      </c>
      <c r="V21" s="11">
        <v>13075113490.650383</v>
      </c>
      <c r="W21" s="11">
        <v>12862851701.573528</v>
      </c>
      <c r="X21" s="11">
        <v>12621155829.225313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1973507341.3814325</v>
      </c>
      <c r="E23" s="13">
        <f t="shared" ref="E23:X23" si="7">+E24+E25+E26+E27+E28+E29+E30+E31+E32+E33</f>
        <v>1945304964.2853026</v>
      </c>
      <c r="F23" s="13">
        <f t="shared" si="7"/>
        <v>1916843639.4804235</v>
      </c>
      <c r="G23" s="13">
        <f t="shared" si="7"/>
        <v>1888400180.2304268</v>
      </c>
      <c r="H23" s="13">
        <f t="shared" si="7"/>
        <v>1863241332.4243381</v>
      </c>
      <c r="I23" s="13">
        <f t="shared" si="7"/>
        <v>1833373667.3194361</v>
      </c>
      <c r="J23" s="13">
        <f t="shared" si="7"/>
        <v>1804293527.7183974</v>
      </c>
      <c r="K23" s="13">
        <f t="shared" si="7"/>
        <v>1775160723.6728797</v>
      </c>
      <c r="L23" s="13">
        <f t="shared" si="7"/>
        <v>1747135323.4649334</v>
      </c>
      <c r="M23" s="13">
        <f t="shared" si="7"/>
        <v>1719016456.117115</v>
      </c>
      <c r="N23" s="13">
        <f t="shared" si="7"/>
        <v>1690425742.4689102</v>
      </c>
      <c r="O23" s="13">
        <f t="shared" si="7"/>
        <v>1663181304.8421202</v>
      </c>
      <c r="P23" s="13">
        <f t="shared" si="7"/>
        <v>1634499164.4535537</v>
      </c>
      <c r="Q23" s="13">
        <f t="shared" si="7"/>
        <v>1603656495.1947336</v>
      </c>
      <c r="R23" s="13">
        <f t="shared" si="7"/>
        <v>1572509106.7990851</v>
      </c>
      <c r="S23" s="13">
        <f t="shared" si="7"/>
        <v>1539736990.132494</v>
      </c>
      <c r="T23" s="13">
        <f t="shared" si="7"/>
        <v>1505334606.5425806</v>
      </c>
      <c r="U23" s="13">
        <f t="shared" si="7"/>
        <v>1466359510.3857994</v>
      </c>
      <c r="V23" s="13">
        <f t="shared" si="7"/>
        <v>1397266635.9179378</v>
      </c>
      <c r="W23" s="13">
        <f t="shared" si="7"/>
        <v>1318838262.418293</v>
      </c>
      <c r="X23" s="13">
        <f t="shared" si="7"/>
        <v>1243749141.6388321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129798617.73403046</v>
      </c>
      <c r="E28" s="11">
        <v>128508478.14721954</v>
      </c>
      <c r="F28" s="11">
        <v>127268431.43816656</v>
      </c>
      <c r="G28" s="11">
        <v>125952873.43566161</v>
      </c>
      <c r="H28" s="11">
        <v>124732913.47462052</v>
      </c>
      <c r="I28" s="11">
        <v>123468998.25326951</v>
      </c>
      <c r="J28" s="11">
        <v>122443706.15876307</v>
      </c>
      <c r="K28" s="11">
        <v>121290082.06306978</v>
      </c>
      <c r="L28" s="11">
        <v>120431559.57397042</v>
      </c>
      <c r="M28" s="11">
        <v>119802112.8067964</v>
      </c>
      <c r="N28" s="11">
        <v>119211723.60520098</v>
      </c>
      <c r="O28" s="11">
        <v>118648178.7304239</v>
      </c>
      <c r="P28" s="11">
        <v>118073598.54346745</v>
      </c>
      <c r="Q28" s="11">
        <v>117493748.68496469</v>
      </c>
      <c r="R28" s="11">
        <v>116858164.3003426</v>
      </c>
      <c r="S28" s="11">
        <v>116161885.69873406</v>
      </c>
      <c r="T28" s="11">
        <v>115420721.89477806</v>
      </c>
      <c r="U28" s="11">
        <v>114007333.98991907</v>
      </c>
      <c r="V28" s="11">
        <v>108948325.31317976</v>
      </c>
      <c r="W28" s="11">
        <v>103707322.01999401</v>
      </c>
      <c r="X28" s="11">
        <v>99193817.342502624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525415588.90664351</v>
      </c>
      <c r="E31" s="11">
        <v>519988420.83868074</v>
      </c>
      <c r="F31" s="11">
        <v>515441490.76542091</v>
      </c>
      <c r="G31" s="11">
        <v>510082635.34973651</v>
      </c>
      <c r="H31" s="11">
        <v>504412733.52227592</v>
      </c>
      <c r="I31" s="11">
        <v>497567731.68615299</v>
      </c>
      <c r="J31" s="11">
        <v>491377658.48169088</v>
      </c>
      <c r="K31" s="11">
        <v>485142236.7555843</v>
      </c>
      <c r="L31" s="11">
        <v>478636897.92319864</v>
      </c>
      <c r="M31" s="11">
        <v>471832365.1335575</v>
      </c>
      <c r="N31" s="11">
        <v>464849884.48732162</v>
      </c>
      <c r="O31" s="11">
        <v>458251803.41908717</v>
      </c>
      <c r="P31" s="11">
        <v>450829525.85306829</v>
      </c>
      <c r="Q31" s="11">
        <v>443320287.34355515</v>
      </c>
      <c r="R31" s="11">
        <v>436676632.2993784</v>
      </c>
      <c r="S31" s="11">
        <v>429908172.19740891</v>
      </c>
      <c r="T31" s="11">
        <v>422303759.76640487</v>
      </c>
      <c r="U31" s="11">
        <v>413849223.59335232</v>
      </c>
      <c r="V31" s="11">
        <v>395909503.02805614</v>
      </c>
      <c r="W31" s="11">
        <v>374560108.2838639</v>
      </c>
      <c r="X31" s="11">
        <v>354285325.34696269</v>
      </c>
    </row>
    <row r="32" spans="1:24" s="16" customFormat="1" ht="15.75">
      <c r="A32" s="8" t="s">
        <v>57</v>
      </c>
      <c r="B32" s="18" t="s">
        <v>25</v>
      </c>
      <c r="C32" s="18"/>
      <c r="D32" s="11">
        <v>384218679.9537133</v>
      </c>
      <c r="E32" s="11">
        <v>375180691.74790567</v>
      </c>
      <c r="F32" s="11">
        <v>366311326.73262823</v>
      </c>
      <c r="G32" s="11">
        <v>356304560.70606732</v>
      </c>
      <c r="H32" s="11">
        <v>347697796.77413154</v>
      </c>
      <c r="I32" s="11">
        <v>339954555.42300022</v>
      </c>
      <c r="J32" s="11">
        <v>332005636.74074447</v>
      </c>
      <c r="K32" s="11">
        <v>325079197.53227699</v>
      </c>
      <c r="L32" s="11">
        <v>319006614.6070677</v>
      </c>
      <c r="M32" s="11">
        <v>312338480.34969902</v>
      </c>
      <c r="N32" s="11">
        <v>305624162.67072028</v>
      </c>
      <c r="O32" s="11">
        <v>299159020.66182435</v>
      </c>
      <c r="P32" s="11">
        <v>292065032.29588741</v>
      </c>
      <c r="Q32" s="11">
        <v>283265479.42955554</v>
      </c>
      <c r="R32" s="11">
        <v>273537424.98224688</v>
      </c>
      <c r="S32" s="11">
        <v>263527973.87303421</v>
      </c>
      <c r="T32" s="11">
        <v>254039428.79826206</v>
      </c>
      <c r="U32" s="11">
        <v>245462200.77549556</v>
      </c>
      <c r="V32" s="11">
        <v>236161074.46981594</v>
      </c>
      <c r="W32" s="11">
        <v>225648975.88819471</v>
      </c>
      <c r="X32" s="11">
        <v>214806612.14040765</v>
      </c>
    </row>
    <row r="33" spans="1:24" s="16" customFormat="1" ht="15.75">
      <c r="A33" s="8" t="s">
        <v>58</v>
      </c>
      <c r="B33" s="18" t="s">
        <v>26</v>
      </c>
      <c r="C33" s="18"/>
      <c r="D33" s="11">
        <v>934074454.78704536</v>
      </c>
      <c r="E33" s="11">
        <v>921627373.55149662</v>
      </c>
      <c r="F33" s="11">
        <v>907822390.54420757</v>
      </c>
      <c r="G33" s="11">
        <v>896060110.73896134</v>
      </c>
      <c r="H33" s="11">
        <v>886397888.65331006</v>
      </c>
      <c r="I33" s="11">
        <v>872382381.95701337</v>
      </c>
      <c r="J33" s="11">
        <v>858466526.33719897</v>
      </c>
      <c r="K33" s="11">
        <v>843649207.32194865</v>
      </c>
      <c r="L33" s="11">
        <v>829060251.36069679</v>
      </c>
      <c r="M33" s="11">
        <v>815043497.82706201</v>
      </c>
      <c r="N33" s="11">
        <v>800739971.70566726</v>
      </c>
      <c r="O33" s="11">
        <v>787122302.03078473</v>
      </c>
      <c r="P33" s="11">
        <v>773531007.76113057</v>
      </c>
      <c r="Q33" s="11">
        <v>759576979.7366581</v>
      </c>
      <c r="R33" s="11">
        <v>745436885.21711731</v>
      </c>
      <c r="S33" s="11">
        <v>730138958.36331689</v>
      </c>
      <c r="T33" s="11">
        <v>713570696.0831356</v>
      </c>
      <c r="U33" s="11">
        <v>693040752.02703261</v>
      </c>
      <c r="V33" s="11">
        <v>656247733.10688603</v>
      </c>
      <c r="W33" s="11">
        <v>614921856.2262404</v>
      </c>
      <c r="X33" s="11">
        <v>575463386.80895925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5665281075.4113913</v>
      </c>
      <c r="E35" s="11">
        <v>5963476932.922163</v>
      </c>
      <c r="F35" s="11">
        <v>6061792128.4206343</v>
      </c>
      <c r="G35" s="11">
        <v>6320419788.2207165</v>
      </c>
      <c r="H35" s="11">
        <v>6615732222.4605265</v>
      </c>
      <c r="I35" s="11">
        <v>6924984870.9874315</v>
      </c>
      <c r="J35" s="11">
        <v>7227158818.8351879</v>
      </c>
      <c r="K35" s="11">
        <v>7585207359.1049175</v>
      </c>
      <c r="L35" s="11">
        <v>7966694339.5629826</v>
      </c>
      <c r="M35" s="11">
        <v>8000702992.356781</v>
      </c>
      <c r="N35" s="11">
        <v>8201345424.7157564</v>
      </c>
      <c r="O35" s="11">
        <v>8339439715.7583895</v>
      </c>
      <c r="P35" s="11">
        <v>8546722040.565423</v>
      </c>
      <c r="Q35" s="11">
        <v>8778452625.5125542</v>
      </c>
      <c r="R35" s="11">
        <v>9144803385.8628941</v>
      </c>
      <c r="S35" s="11">
        <v>9549120156.2100449</v>
      </c>
      <c r="T35" s="11">
        <v>10007202934.638929</v>
      </c>
      <c r="U35" s="11">
        <v>10463965061.187981</v>
      </c>
      <c r="V35" s="11">
        <v>11107342635.31193</v>
      </c>
      <c r="W35" s="11">
        <v>11480243367.49176</v>
      </c>
      <c r="X35" s="11">
        <v>11953983137.950451</v>
      </c>
    </row>
    <row r="36" spans="1:24" ht="15.75">
      <c r="A36" s="25">
        <v>5</v>
      </c>
      <c r="B36" s="9" t="s">
        <v>9</v>
      </c>
      <c r="C36" s="10"/>
      <c r="D36" s="11">
        <v>6658462</v>
      </c>
      <c r="E36" s="11">
        <v>6813834.0000000009</v>
      </c>
      <c r="F36" s="11">
        <v>6974168.0000000028</v>
      </c>
      <c r="G36" s="11">
        <v>7138204.0000000009</v>
      </c>
      <c r="H36" s="11">
        <v>7304230</v>
      </c>
      <c r="I36" s="11">
        <v>7470924.9999999981</v>
      </c>
      <c r="J36" s="11">
        <v>7637621.9999999981</v>
      </c>
      <c r="K36" s="11">
        <v>7804333.0000000028</v>
      </c>
      <c r="L36" s="11">
        <v>7971236.9999999991</v>
      </c>
      <c r="M36" s="11">
        <v>8138802.0000000009</v>
      </c>
      <c r="N36" s="11">
        <v>8307248.0000000019</v>
      </c>
      <c r="O36" s="11">
        <v>8476709</v>
      </c>
      <c r="P36" s="11">
        <v>8646659</v>
      </c>
      <c r="Q36" s="11">
        <v>8815911</v>
      </c>
      <c r="R36" s="11">
        <v>8982917.0000000037</v>
      </c>
      <c r="S36" s="11">
        <v>9146654.9999999981</v>
      </c>
      <c r="T36" s="11">
        <v>9306660</v>
      </c>
      <c r="U36" s="11">
        <v>9463497.0000000019</v>
      </c>
      <c r="V36" s="11">
        <v>9618466.0000000019</v>
      </c>
      <c r="W36" s="11">
        <v>9773441</v>
      </c>
      <c r="X36" s="11">
        <v>9929849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152384.03895555963</v>
      </c>
      <c r="E39" s="11">
        <f t="shared" si="8"/>
        <v>148793.90932813223</v>
      </c>
      <c r="F39" s="11">
        <f t="shared" si="8"/>
        <v>145212.17031620754</v>
      </c>
      <c r="G39" s="11">
        <f t="shared" si="8"/>
        <v>141431.91658808698</v>
      </c>
      <c r="H39" s="11">
        <f t="shared" si="8"/>
        <v>138085.90243393203</v>
      </c>
      <c r="I39" s="11">
        <f t="shared" si="8"/>
        <v>134905.29893512611</v>
      </c>
      <c r="J39" s="11">
        <f t="shared" si="8"/>
        <v>131911.71477368756</v>
      </c>
      <c r="K39" s="11">
        <f t="shared" si="8"/>
        <v>129136.60466406948</v>
      </c>
      <c r="L39" s="11">
        <f t="shared" si="8"/>
        <v>126440.55185696365</v>
      </c>
      <c r="M39" s="11">
        <f t="shared" si="8"/>
        <v>123799.76670121733</v>
      </c>
      <c r="N39" s="11">
        <f t="shared" si="8"/>
        <v>121229.45442250228</v>
      </c>
      <c r="O39" s="11">
        <f t="shared" si="8"/>
        <v>118427.54135439804</v>
      </c>
      <c r="P39" s="11">
        <f t="shared" si="8"/>
        <v>116159.43596141582</v>
      </c>
      <c r="Q39" s="11">
        <f t="shared" si="8"/>
        <v>113877.74913578133</v>
      </c>
      <c r="R39" s="11">
        <f t="shared" si="8"/>
        <v>111791.76782025503</v>
      </c>
      <c r="S39" s="11">
        <f t="shared" si="8"/>
        <v>109909.84567624335</v>
      </c>
      <c r="T39" s="11">
        <f t="shared" si="8"/>
        <v>107891.30162615141</v>
      </c>
      <c r="U39" s="11">
        <f t="shared" si="8"/>
        <v>105628.777967013</v>
      </c>
      <c r="V39" s="11">
        <f t="shared" si="8"/>
        <v>103909.99929103829</v>
      </c>
      <c r="W39" s="11">
        <f t="shared" si="8"/>
        <v>102282.58566851784</v>
      </c>
      <c r="X39" s="11">
        <f t="shared" si="8"/>
        <v>100679.90207019215</v>
      </c>
    </row>
    <row r="40" spans="1:24" ht="15.75">
      <c r="B40" s="20" t="s">
        <v>5</v>
      </c>
      <c r="C40" s="7"/>
      <c r="D40" s="11">
        <f t="shared" ref="D40:X40" si="9">+D8/D36</f>
        <v>1913.7599449000304</v>
      </c>
      <c r="E40" s="11">
        <f t="shared" si="9"/>
        <v>1917.6039008804983</v>
      </c>
      <c r="F40" s="11">
        <f t="shared" si="9"/>
        <v>1932.490328059178</v>
      </c>
      <c r="G40" s="11">
        <f t="shared" si="9"/>
        <v>1946.8311203642868</v>
      </c>
      <c r="H40" s="11">
        <f t="shared" si="9"/>
        <v>1947.1735729150605</v>
      </c>
      <c r="I40" s="11">
        <f t="shared" si="9"/>
        <v>1961.8605611081655</v>
      </c>
      <c r="J40" s="11">
        <f t="shared" si="9"/>
        <v>1989.041100119008</v>
      </c>
      <c r="K40" s="11">
        <f t="shared" si="9"/>
        <v>2050.7554836952427</v>
      </c>
      <c r="L40" s="11">
        <f t="shared" si="9"/>
        <v>2157.8361993029075</v>
      </c>
      <c r="M40" s="11">
        <f t="shared" si="9"/>
        <v>2220.0022280203061</v>
      </c>
      <c r="N40" s="11">
        <f t="shared" si="9"/>
        <v>2258.5775661332741</v>
      </c>
      <c r="O40" s="11">
        <f t="shared" si="9"/>
        <v>2256.2095711118291</v>
      </c>
      <c r="P40" s="11">
        <f t="shared" si="9"/>
        <v>2275.9561785172546</v>
      </c>
      <c r="Q40" s="11">
        <f t="shared" si="9"/>
        <v>2276.3795710958293</v>
      </c>
      <c r="R40" s="11">
        <f t="shared" si="9"/>
        <v>2274.1609448058089</v>
      </c>
      <c r="S40" s="11">
        <f t="shared" si="9"/>
        <v>2279.7362734582093</v>
      </c>
      <c r="T40" s="11">
        <f t="shared" si="9"/>
        <v>2296.6019475492394</v>
      </c>
      <c r="U40" s="11">
        <f t="shared" si="9"/>
        <v>2329.5806733189543</v>
      </c>
      <c r="V40" s="11">
        <f t="shared" si="9"/>
        <v>2388.7957394641803</v>
      </c>
      <c r="W40" s="11">
        <f t="shared" si="9"/>
        <v>2447.6804669808316</v>
      </c>
      <c r="X40" s="11">
        <f t="shared" si="9"/>
        <v>2514.5724985887091</v>
      </c>
    </row>
    <row r="41" spans="1:24" ht="15.75">
      <c r="B41" s="20" t="s">
        <v>38</v>
      </c>
      <c r="C41" s="7"/>
      <c r="D41" s="37">
        <f>+D9/D36</f>
        <v>9455.655152883337</v>
      </c>
      <c r="E41" s="37">
        <f t="shared" ref="E41:X41" si="10">+E9/E36</f>
        <v>9564.466701430536</v>
      </c>
      <c r="F41" s="37">
        <f t="shared" si="10"/>
        <v>9671.4004088314978</v>
      </c>
      <c r="G41" s="37">
        <f t="shared" si="10"/>
        <v>9404.4556282217982</v>
      </c>
      <c r="H41" s="37">
        <f t="shared" si="10"/>
        <v>9514.5186087055772</v>
      </c>
      <c r="I41" s="37">
        <f t="shared" si="10"/>
        <v>9633.4446889170667</v>
      </c>
      <c r="J41" s="37">
        <f t="shared" si="10"/>
        <v>9796.2602875546818</v>
      </c>
      <c r="K41" s="37">
        <f t="shared" si="10"/>
        <v>9968.5377949802933</v>
      </c>
      <c r="L41" s="37">
        <f t="shared" si="10"/>
        <v>10086.641535971752</v>
      </c>
      <c r="M41" s="37">
        <f t="shared" si="10"/>
        <v>10206.934462432397</v>
      </c>
      <c r="N41" s="37">
        <f t="shared" si="10"/>
        <v>10326.133088614846</v>
      </c>
      <c r="O41" s="37">
        <f t="shared" si="10"/>
        <v>10160.591576270877</v>
      </c>
      <c r="P41" s="37">
        <f t="shared" si="10"/>
        <v>10394.518500251246</v>
      </c>
      <c r="Q41" s="37">
        <f t="shared" si="10"/>
        <v>10632.512891309547</v>
      </c>
      <c r="R41" s="37">
        <f t="shared" si="10"/>
        <v>10883.835020871218</v>
      </c>
      <c r="S41" s="37">
        <f t="shared" si="10"/>
        <v>11151.768533942553</v>
      </c>
      <c r="T41" s="37">
        <f t="shared" si="10"/>
        <v>11320.342444418447</v>
      </c>
      <c r="U41" s="37">
        <f t="shared" si="10"/>
        <v>11060.002127637295</v>
      </c>
      <c r="V41" s="37">
        <f t="shared" si="10"/>
        <v>11257.312776898752</v>
      </c>
      <c r="W41" s="37">
        <f t="shared" si="10"/>
        <v>11456.508687853524</v>
      </c>
      <c r="X41" s="37">
        <f t="shared" si="10"/>
        <v>11648.960793100519</v>
      </c>
    </row>
    <row r="42" spans="1:24" ht="15.75">
      <c r="B42" s="20" t="s">
        <v>10</v>
      </c>
      <c r="C42" s="9"/>
      <c r="D42" s="11">
        <f t="shared" ref="D42:X42" si="11">+D10/D36</f>
        <v>141014.62385777629</v>
      </c>
      <c r="E42" s="11">
        <f t="shared" si="11"/>
        <v>137311.8387258212</v>
      </c>
      <c r="F42" s="11">
        <f t="shared" si="11"/>
        <v>133608.27957931685</v>
      </c>
      <c r="G42" s="11">
        <f t="shared" si="11"/>
        <v>130080.62983950089</v>
      </c>
      <c r="H42" s="11">
        <f t="shared" si="11"/>
        <v>126624.2102523114</v>
      </c>
      <c r="I42" s="11">
        <f t="shared" si="11"/>
        <v>123309.99368510088</v>
      </c>
      <c r="J42" s="11">
        <f t="shared" si="11"/>
        <v>120126.41338601387</v>
      </c>
      <c r="K42" s="11">
        <f t="shared" si="11"/>
        <v>117117.31138539394</v>
      </c>
      <c r="L42" s="11">
        <f t="shared" si="11"/>
        <v>114196.07412168899</v>
      </c>
      <c r="M42" s="11">
        <f t="shared" si="11"/>
        <v>111372.83001076462</v>
      </c>
      <c r="N42" s="11">
        <f t="shared" si="11"/>
        <v>108644.74376775417</v>
      </c>
      <c r="O42" s="11">
        <f t="shared" si="11"/>
        <v>106010.74020701533</v>
      </c>
      <c r="P42" s="11">
        <f t="shared" si="11"/>
        <v>103488.96128264732</v>
      </c>
      <c r="Q42" s="11">
        <f t="shared" si="11"/>
        <v>100968.85667337597</v>
      </c>
      <c r="R42" s="11">
        <f t="shared" si="11"/>
        <v>98633.771854578008</v>
      </c>
      <c r="S42" s="11">
        <f t="shared" si="11"/>
        <v>96478.340868842584</v>
      </c>
      <c r="T42" s="11">
        <f t="shared" si="11"/>
        <v>94274.357234183728</v>
      </c>
      <c r="U42" s="11">
        <f t="shared" si="11"/>
        <v>92239.195166056743</v>
      </c>
      <c r="V42" s="11">
        <f t="shared" si="11"/>
        <v>90263.890774675354</v>
      </c>
      <c r="W42" s="11">
        <f t="shared" si="11"/>
        <v>88378.396513683489</v>
      </c>
      <c r="X42" s="11">
        <f t="shared" si="11"/>
        <v>86516.368778502932</v>
      </c>
    </row>
    <row r="43" spans="1:24" ht="15.75">
      <c r="B43" s="26" t="s">
        <v>32</v>
      </c>
      <c r="C43" s="9"/>
      <c r="D43" s="11">
        <f t="shared" ref="D43:X43" si="12">+D11/D36</f>
        <v>137594.02224620711</v>
      </c>
      <c r="E43" s="11">
        <f t="shared" si="12"/>
        <v>133991.07662511771</v>
      </c>
      <c r="F43" s="11">
        <f t="shared" si="12"/>
        <v>130386.56635740529</v>
      </c>
      <c r="G43" s="11">
        <f t="shared" si="12"/>
        <v>126955.04206968062</v>
      </c>
      <c r="H43" s="11">
        <f t="shared" si="12"/>
        <v>123591.20779048353</v>
      </c>
      <c r="I43" s="11">
        <f t="shared" si="12"/>
        <v>120368.44268582918</v>
      </c>
      <c r="J43" s="11">
        <f t="shared" si="12"/>
        <v>117272.87618875886</v>
      </c>
      <c r="K43" s="11">
        <f t="shared" si="12"/>
        <v>114348.42104778554</v>
      </c>
      <c r="L43" s="11">
        <f t="shared" si="12"/>
        <v>111509.89368310076</v>
      </c>
      <c r="M43" s="11">
        <f t="shared" si="12"/>
        <v>108764.20571302927</v>
      </c>
      <c r="N43" s="11">
        <f t="shared" si="12"/>
        <v>106112.14394136058</v>
      </c>
      <c r="O43" s="11">
        <f t="shared" si="12"/>
        <v>103555.42018563558</v>
      </c>
      <c r="P43" s="11">
        <f t="shared" si="12"/>
        <v>101111.10913825117</v>
      </c>
      <c r="Q43" s="11">
        <f t="shared" si="12"/>
        <v>98666.865751391306</v>
      </c>
      <c r="R43" s="11">
        <f t="shared" si="12"/>
        <v>96415.129855711173</v>
      </c>
      <c r="S43" s="11">
        <f t="shared" si="12"/>
        <v>94344.048168938578</v>
      </c>
      <c r="T43" s="11">
        <f t="shared" si="12"/>
        <v>92221.819225871004</v>
      </c>
      <c r="U43" s="11">
        <f t="shared" si="12"/>
        <v>90267.302219260557</v>
      </c>
      <c r="V43" s="11">
        <f t="shared" si="12"/>
        <v>88370.8413838985</v>
      </c>
      <c r="W43" s="11">
        <f t="shared" si="12"/>
        <v>86557.749878307761</v>
      </c>
      <c r="X43" s="11">
        <f t="shared" si="12"/>
        <v>84769.290412268951</v>
      </c>
    </row>
    <row r="44" spans="1:24" ht="15.75">
      <c r="B44" s="26" t="s">
        <v>33</v>
      </c>
      <c r="C44" s="9"/>
      <c r="D44" s="11">
        <f t="shared" ref="D44:X44" si="13">+D12/D36</f>
        <v>3420.6016115691573</v>
      </c>
      <c r="E44" s="11">
        <f t="shared" si="13"/>
        <v>3320.76210070348</v>
      </c>
      <c r="F44" s="11">
        <f t="shared" si="13"/>
        <v>3221.7132219115656</v>
      </c>
      <c r="G44" s="11">
        <f t="shared" si="13"/>
        <v>3125.5877698202598</v>
      </c>
      <c r="H44" s="11">
        <f t="shared" si="13"/>
        <v>3033.0024618278703</v>
      </c>
      <c r="I44" s="11">
        <f t="shared" si="13"/>
        <v>2941.5509992716875</v>
      </c>
      <c r="J44" s="11">
        <f t="shared" si="13"/>
        <v>2853.5371972550024</v>
      </c>
      <c r="K44" s="11">
        <f t="shared" si="13"/>
        <v>2768.8903376084177</v>
      </c>
      <c r="L44" s="11">
        <f t="shared" si="13"/>
        <v>2686.1804385882224</v>
      </c>
      <c r="M44" s="11">
        <f t="shared" si="13"/>
        <v>2608.6242977353591</v>
      </c>
      <c r="N44" s="11">
        <f t="shared" si="13"/>
        <v>2532.5998263935758</v>
      </c>
      <c r="O44" s="11">
        <f t="shared" si="13"/>
        <v>2455.3200213797536</v>
      </c>
      <c r="P44" s="11">
        <f t="shared" si="13"/>
        <v>2377.8521443961331</v>
      </c>
      <c r="Q44" s="11">
        <f t="shared" si="13"/>
        <v>2301.9909219846622</v>
      </c>
      <c r="R44" s="11">
        <f t="shared" si="13"/>
        <v>2218.6419988668413</v>
      </c>
      <c r="S44" s="11">
        <f t="shared" si="13"/>
        <v>2134.2926999040105</v>
      </c>
      <c r="T44" s="11">
        <f t="shared" si="13"/>
        <v>2052.5380083127202</v>
      </c>
      <c r="U44" s="11">
        <f t="shared" si="13"/>
        <v>1971.8929467961914</v>
      </c>
      <c r="V44" s="11">
        <f t="shared" si="13"/>
        <v>1893.049390776855</v>
      </c>
      <c r="W44" s="11">
        <f t="shared" si="13"/>
        <v>1820.6466353757285</v>
      </c>
      <c r="X44" s="11">
        <f t="shared" si="13"/>
        <v>1747.0783662339848</v>
      </c>
    </row>
    <row r="45" spans="1:24" ht="15.75">
      <c r="B45" s="10" t="s">
        <v>31</v>
      </c>
      <c r="C45" s="9"/>
      <c r="D45" s="11">
        <f t="shared" ref="D45:X45" si="14">+D13/D36</f>
        <v>8413.884058656331</v>
      </c>
      <c r="E45" s="11">
        <f t="shared" si="14"/>
        <v>8301.1050432562606</v>
      </c>
      <c r="F45" s="11">
        <f t="shared" si="14"/>
        <v>8118.1950806469395</v>
      </c>
      <c r="G45" s="11">
        <f t="shared" si="14"/>
        <v>8016.1993415303468</v>
      </c>
      <c r="H45" s="11">
        <f t="shared" si="14"/>
        <v>7863.8438569245673</v>
      </c>
      <c r="I45" s="11">
        <f t="shared" si="14"/>
        <v>7719.895951470925</v>
      </c>
      <c r="J45" s="11">
        <f t="shared" si="14"/>
        <v>7568.7818308092938</v>
      </c>
      <c r="K45" s="11">
        <f t="shared" si="14"/>
        <v>7463.1862550983205</v>
      </c>
      <c r="L45" s="11">
        <f t="shared" si="14"/>
        <v>7328.1304696518027</v>
      </c>
      <c r="M45" s="11">
        <f t="shared" si="14"/>
        <v>7183.2744900742264</v>
      </c>
      <c r="N45" s="11">
        <f t="shared" si="14"/>
        <v>7037.619291775698</v>
      </c>
      <c r="O45" s="11">
        <f t="shared" si="14"/>
        <v>6898.2325216005374</v>
      </c>
      <c r="P45" s="11">
        <f t="shared" si="14"/>
        <v>6781.8360136125411</v>
      </c>
      <c r="Q45" s="11">
        <f t="shared" si="14"/>
        <v>6568.4695372264014</v>
      </c>
      <c r="R45" s="11">
        <f t="shared" si="14"/>
        <v>6441.0746454699638</v>
      </c>
      <c r="S45" s="11">
        <f t="shared" si="14"/>
        <v>6385.3708221692232</v>
      </c>
      <c r="T45" s="11">
        <f t="shared" si="14"/>
        <v>6230.7669456575986</v>
      </c>
      <c r="U45" s="11">
        <f t="shared" si="14"/>
        <v>6149.2116993262052</v>
      </c>
      <c r="V45" s="11">
        <f t="shared" si="14"/>
        <v>6048.6594530081038</v>
      </c>
      <c r="W45" s="11">
        <f t="shared" si="14"/>
        <v>5974.5736341333704</v>
      </c>
      <c r="X45" s="11">
        <f t="shared" si="14"/>
        <v>5882.2167737880018</v>
      </c>
    </row>
    <row r="46" spans="1:24" ht="15.75">
      <c r="B46" s="10" t="s">
        <v>11</v>
      </c>
      <c r="C46" s="9"/>
      <c r="D46" s="11">
        <f t="shared" ref="D46:X46" si="15">+D16/D36</f>
        <v>129180.13818755076</v>
      </c>
      <c r="E46" s="11">
        <f t="shared" si="15"/>
        <v>125689.97158186145</v>
      </c>
      <c r="F46" s="11">
        <f t="shared" si="15"/>
        <v>122268.37127675835</v>
      </c>
      <c r="G46" s="11">
        <f t="shared" si="15"/>
        <v>118938.84272815028</v>
      </c>
      <c r="H46" s="11">
        <f t="shared" si="15"/>
        <v>115727.36393355897</v>
      </c>
      <c r="I46" s="11">
        <f t="shared" si="15"/>
        <v>112648.54673435826</v>
      </c>
      <c r="J46" s="11">
        <f t="shared" si="15"/>
        <v>109704.09435794957</v>
      </c>
      <c r="K46" s="11">
        <f t="shared" si="15"/>
        <v>106885.23479268722</v>
      </c>
      <c r="L46" s="11">
        <f t="shared" si="15"/>
        <v>104181.76321344895</v>
      </c>
      <c r="M46" s="11">
        <f t="shared" si="15"/>
        <v>101580.93122295504</v>
      </c>
      <c r="N46" s="11">
        <f t="shared" si="15"/>
        <v>99074.524649584884</v>
      </c>
      <c r="O46" s="11">
        <f t="shared" si="15"/>
        <v>96657.187664035038</v>
      </c>
      <c r="P46" s="11">
        <f t="shared" si="15"/>
        <v>94329.273124638625</v>
      </c>
      <c r="Q46" s="11">
        <f t="shared" si="15"/>
        <v>92098.396214164895</v>
      </c>
      <c r="R46" s="11">
        <f t="shared" si="15"/>
        <v>89974.055210241204</v>
      </c>
      <c r="S46" s="11">
        <f t="shared" si="15"/>
        <v>87958.677346769357</v>
      </c>
      <c r="T46" s="11">
        <f t="shared" si="15"/>
        <v>85991.052280213407</v>
      </c>
      <c r="U46" s="11">
        <f t="shared" si="15"/>
        <v>84118.090519934354</v>
      </c>
      <c r="V46" s="11">
        <f t="shared" si="15"/>
        <v>82322.181930890394</v>
      </c>
      <c r="W46" s="11">
        <f t="shared" si="15"/>
        <v>80583.176244174392</v>
      </c>
      <c r="X46" s="11">
        <f t="shared" si="15"/>
        <v>78887.073638480942</v>
      </c>
    </row>
    <row r="47" spans="1:24" ht="15.75">
      <c r="B47" s="10" t="s">
        <v>12</v>
      </c>
      <c r="C47" s="9"/>
      <c r="D47" s="11">
        <f t="shared" ref="D47:X47" si="16">+D19/D36</f>
        <v>3124.2107421189103</v>
      </c>
      <c r="E47" s="11">
        <f t="shared" si="16"/>
        <v>3035.2686524795727</v>
      </c>
      <c r="F47" s="11">
        <f t="shared" si="16"/>
        <v>2946.8641446480951</v>
      </c>
      <c r="G47" s="11">
        <f t="shared" si="16"/>
        <v>2861.0394072026565</v>
      </c>
      <c r="H47" s="11">
        <f t="shared" si="16"/>
        <v>2777.9117359848533</v>
      </c>
      <c r="I47" s="11">
        <f t="shared" si="16"/>
        <v>2696.1498384623583</v>
      </c>
      <c r="J47" s="11">
        <f t="shared" si="16"/>
        <v>2617.2995924457568</v>
      </c>
      <c r="K47" s="11">
        <f t="shared" si="16"/>
        <v>2541.4319854759706</v>
      </c>
      <c r="L47" s="11">
        <f t="shared" si="16"/>
        <v>2467.0004890440127</v>
      </c>
      <c r="M47" s="11">
        <f t="shared" si="16"/>
        <v>2397.4118298417902</v>
      </c>
      <c r="N47" s="11">
        <f t="shared" si="16"/>
        <v>2329.1117708463103</v>
      </c>
      <c r="O47" s="11">
        <f t="shared" si="16"/>
        <v>2259.1140050068757</v>
      </c>
      <c r="P47" s="11">
        <f t="shared" si="16"/>
        <v>2188.8196909995609</v>
      </c>
      <c r="Q47" s="11">
        <f t="shared" si="16"/>
        <v>2120.0861256233184</v>
      </c>
      <c r="R47" s="11">
        <f t="shared" si="16"/>
        <v>2043.5864899715591</v>
      </c>
      <c r="S47" s="11">
        <f t="shared" si="16"/>
        <v>1965.9538929704925</v>
      </c>
      <c r="T47" s="11">
        <f t="shared" si="16"/>
        <v>1890.7899046383</v>
      </c>
      <c r="U47" s="11">
        <f t="shared" si="16"/>
        <v>1816.9439347781392</v>
      </c>
      <c r="V47" s="11">
        <f t="shared" si="16"/>
        <v>1747.7802141827974</v>
      </c>
      <c r="W47" s="11">
        <f t="shared" si="16"/>
        <v>1685.7055984964663</v>
      </c>
      <c r="X47" s="11">
        <f t="shared" si="16"/>
        <v>1621.8247856771372</v>
      </c>
    </row>
    <row r="48" spans="1:24" ht="15.75">
      <c r="B48" s="10" t="s">
        <v>16</v>
      </c>
      <c r="C48" s="9"/>
      <c r="D48" s="11">
        <f t="shared" ref="D48:X48" si="17">+D23/D36</f>
        <v>296.39086945024729</v>
      </c>
      <c r="E48" s="11">
        <f t="shared" si="17"/>
        <v>285.49344822390776</v>
      </c>
      <c r="F48" s="11">
        <f t="shared" si="17"/>
        <v>274.84907726347041</v>
      </c>
      <c r="G48" s="11">
        <f t="shared" si="17"/>
        <v>264.54836261760335</v>
      </c>
      <c r="H48" s="11">
        <f t="shared" si="17"/>
        <v>255.09072584301674</v>
      </c>
      <c r="I48" s="11">
        <f t="shared" si="17"/>
        <v>245.40116080932904</v>
      </c>
      <c r="J48" s="11">
        <f t="shared" si="17"/>
        <v>236.23760480924531</v>
      </c>
      <c r="K48" s="11">
        <f t="shared" si="17"/>
        <v>227.45835213244732</v>
      </c>
      <c r="L48" s="11">
        <f t="shared" si="17"/>
        <v>219.17994954420922</v>
      </c>
      <c r="M48" s="11">
        <f t="shared" si="17"/>
        <v>211.21246789356897</v>
      </c>
      <c r="N48" s="11">
        <f t="shared" si="17"/>
        <v>203.48805554726545</v>
      </c>
      <c r="O48" s="11">
        <f t="shared" si="17"/>
        <v>196.20601637287774</v>
      </c>
      <c r="P48" s="11">
        <f t="shared" si="17"/>
        <v>189.03245339657244</v>
      </c>
      <c r="Q48" s="11">
        <f t="shared" si="17"/>
        <v>181.90479636134413</v>
      </c>
      <c r="R48" s="11">
        <f t="shared" si="17"/>
        <v>175.05550889528251</v>
      </c>
      <c r="S48" s="11">
        <f t="shared" si="17"/>
        <v>168.3388069335177</v>
      </c>
      <c r="T48" s="11">
        <f t="shared" si="17"/>
        <v>161.74810367442032</v>
      </c>
      <c r="U48" s="11">
        <f t="shared" si="17"/>
        <v>154.949012018052</v>
      </c>
      <c r="V48" s="11">
        <f t="shared" si="17"/>
        <v>145.26917659405746</v>
      </c>
      <c r="W48" s="11">
        <f t="shared" si="17"/>
        <v>134.94103687926219</v>
      </c>
      <c r="X48" s="11">
        <f t="shared" si="17"/>
        <v>125.25358055684755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850.83928922495784</v>
      </c>
      <c r="E50" s="11">
        <f t="shared" ref="E50:X50" si="18">+E35/E36</f>
        <v>875.20138191246838</v>
      </c>
      <c r="F50" s="11">
        <f t="shared" si="18"/>
        <v>869.17781854704845</v>
      </c>
      <c r="G50" s="11">
        <f t="shared" si="18"/>
        <v>885.43557850416096</v>
      </c>
      <c r="H50" s="11">
        <f t="shared" si="18"/>
        <v>905.73985518809332</v>
      </c>
      <c r="I50" s="11">
        <f t="shared" si="18"/>
        <v>926.92469419615816</v>
      </c>
      <c r="J50" s="11">
        <f t="shared" si="18"/>
        <v>946.25772509233764</v>
      </c>
      <c r="K50" s="11">
        <f t="shared" si="18"/>
        <v>971.9225664902965</v>
      </c>
      <c r="L50" s="11">
        <f t="shared" si="18"/>
        <v>999.43011850770256</v>
      </c>
      <c r="M50" s="11">
        <f t="shared" si="18"/>
        <v>983.03202269287056</v>
      </c>
      <c r="N50" s="11">
        <f t="shared" si="18"/>
        <v>987.25178599648825</v>
      </c>
      <c r="O50" s="11">
        <f t="shared" si="18"/>
        <v>983.80629979847004</v>
      </c>
      <c r="P50" s="11">
        <f t="shared" si="18"/>
        <v>988.44213014129775</v>
      </c>
      <c r="Q50" s="11">
        <f t="shared" si="18"/>
        <v>995.75104892875549</v>
      </c>
      <c r="R50" s="11">
        <f t="shared" si="18"/>
        <v>1018.0215831742506</v>
      </c>
      <c r="S50" s="11">
        <f t="shared" si="18"/>
        <v>1044.0013487127312</v>
      </c>
      <c r="T50" s="11">
        <f t="shared" si="18"/>
        <v>1075.2732918833319</v>
      </c>
      <c r="U50" s="11">
        <f t="shared" si="18"/>
        <v>1105.7186430331176</v>
      </c>
      <c r="V50" s="11">
        <f t="shared" si="18"/>
        <v>1154.7935643076482</v>
      </c>
      <c r="W50" s="11">
        <f t="shared" si="18"/>
        <v>1174.6367904090034</v>
      </c>
      <c r="X50" s="11">
        <f t="shared" si="18"/>
        <v>1203.8433955995154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-2.3559748462070984</v>
      </c>
      <c r="F53" s="32">
        <f>IFERROR(((F39/$D39)-1)*100,0)</f>
        <v>-4.7064434625227687</v>
      </c>
      <c r="G53" s="32">
        <f>IFERROR(((G39/$D39)-1)*100,0)</f>
        <v>-7.1871847225854602</v>
      </c>
      <c r="H53" s="32">
        <f t="shared" ref="H53:X53" si="19">IFERROR(((H39/$D39)-1)*100,0)</f>
        <v>-9.3829620343620306</v>
      </c>
      <c r="I53" s="32">
        <f t="shared" si="19"/>
        <v>-11.470190802286663</v>
      </c>
      <c r="J53" s="32">
        <f t="shared" si="19"/>
        <v>-13.434690616018186</v>
      </c>
      <c r="K53" s="32">
        <f t="shared" si="19"/>
        <v>-15.255819737308506</v>
      </c>
      <c r="L53" s="32">
        <f t="shared" si="19"/>
        <v>-17.025068554694222</v>
      </c>
      <c r="M53" s="32">
        <f t="shared" si="19"/>
        <v>-18.758048710520427</v>
      </c>
      <c r="N53" s="32">
        <f t="shared" si="19"/>
        <v>-20.444781977555458</v>
      </c>
      <c r="O53" s="32">
        <f t="shared" si="19"/>
        <v>-22.283500184074047</v>
      </c>
      <c r="P53" s="32">
        <f t="shared" si="19"/>
        <v>-23.771914199431443</v>
      </c>
      <c r="Q53" s="32">
        <f t="shared" si="19"/>
        <v>-25.269240849435715</v>
      </c>
      <c r="R53" s="32">
        <f t="shared" si="19"/>
        <v>-26.638138359846653</v>
      </c>
      <c r="S53" s="32">
        <f t="shared" si="19"/>
        <v>-27.873124751407332</v>
      </c>
      <c r="T53" s="32">
        <f t="shared" si="19"/>
        <v>-29.197767452786717</v>
      </c>
      <c r="U53" s="32">
        <f t="shared" si="19"/>
        <v>-30.6825185295043</v>
      </c>
      <c r="V53" s="32">
        <f t="shared" si="19"/>
        <v>-31.810444188749997</v>
      </c>
      <c r="W53" s="32">
        <f t="shared" si="19"/>
        <v>-32.878412746136142</v>
      </c>
      <c r="X53" s="32">
        <f t="shared" si="19"/>
        <v>-33.930152553868297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0.20085883763591994</v>
      </c>
      <c r="F54" s="32">
        <f t="shared" ref="F54:I54" si="21">IFERROR(((F40/$D40)-1)*100,0)</f>
        <v>0.97872166303103469</v>
      </c>
      <c r="G54" s="32">
        <f t="shared" si="21"/>
        <v>1.7280733433881146</v>
      </c>
      <c r="H54" s="32">
        <f t="shared" si="21"/>
        <v>1.7459675704925237</v>
      </c>
      <c r="I54" s="32">
        <f t="shared" si="21"/>
        <v>2.5134090791438135</v>
      </c>
      <c r="J54" s="32">
        <f t="shared" ref="J54:X54" si="22">IFERROR(((J40/$D40)-1)*100,0)</f>
        <v>3.9336780675964134</v>
      </c>
      <c r="K54" s="32">
        <f t="shared" si="22"/>
        <v>7.1584494784882047</v>
      </c>
      <c r="L54" s="32">
        <f t="shared" si="22"/>
        <v>12.753754986528731</v>
      </c>
      <c r="M54" s="32">
        <f t="shared" si="22"/>
        <v>16.002126282158802</v>
      </c>
      <c r="N54" s="32">
        <f t="shared" si="22"/>
        <v>18.017809503858963</v>
      </c>
      <c r="O54" s="32">
        <f t="shared" si="22"/>
        <v>17.894074286819041</v>
      </c>
      <c r="P54" s="32">
        <f t="shared" si="22"/>
        <v>18.925896875542779</v>
      </c>
      <c r="Q54" s="32">
        <f t="shared" si="22"/>
        <v>18.94802047467563</v>
      </c>
      <c r="R54" s="32">
        <f t="shared" si="22"/>
        <v>18.832090245498634</v>
      </c>
      <c r="S54" s="32">
        <f t="shared" si="22"/>
        <v>19.123418772216837</v>
      </c>
      <c r="T54" s="32">
        <f t="shared" si="22"/>
        <v>20.004703498442566</v>
      </c>
      <c r="U54" s="32">
        <f t="shared" si="22"/>
        <v>21.727946053372182</v>
      </c>
      <c r="V54" s="32">
        <f t="shared" si="22"/>
        <v>24.82212023666137</v>
      </c>
      <c r="W54" s="32">
        <f t="shared" si="22"/>
        <v>27.899033183531905</v>
      </c>
      <c r="X54" s="39">
        <f t="shared" si="22"/>
        <v>31.39435305299294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1.1507563123642317</v>
      </c>
      <c r="F55" s="32">
        <f t="shared" ref="F55:I55" si="23">IFERROR(((F41/$D41)-1)*100,0)</f>
        <v>2.281653174316256</v>
      </c>
      <c r="G55" s="32">
        <f t="shared" si="23"/>
        <v>-0.54146988055001621</v>
      </c>
      <c r="H55" s="32">
        <f t="shared" si="23"/>
        <v>0.62252117775563054</v>
      </c>
      <c r="I55" s="32">
        <f t="shared" si="23"/>
        <v>1.880245558442506</v>
      </c>
      <c r="J55" s="32">
        <f t="shared" ref="J55:X55" si="24">IFERROR(((J41/$D41)-1)*100,0)</f>
        <v>3.6021315198607073</v>
      </c>
      <c r="K55" s="32">
        <f t="shared" si="24"/>
        <v>5.4240836177338991</v>
      </c>
      <c r="L55" s="32">
        <f t="shared" si="24"/>
        <v>6.67311120050742</v>
      </c>
      <c r="M55" s="32">
        <f t="shared" si="24"/>
        <v>7.9452909121793702</v>
      </c>
      <c r="N55" s="32">
        <f t="shared" si="24"/>
        <v>9.2058976523279092</v>
      </c>
      <c r="O55" s="32">
        <f t="shared" si="24"/>
        <v>7.4551832949680152</v>
      </c>
      <c r="P55" s="32">
        <f t="shared" si="24"/>
        <v>9.929120004779568</v>
      </c>
      <c r="Q55" s="32">
        <f t="shared" si="24"/>
        <v>12.4460729520931</v>
      </c>
      <c r="R55" s="32">
        <f t="shared" si="24"/>
        <v>15.10397582078047</v>
      </c>
      <c r="S55" s="32">
        <f t="shared" si="24"/>
        <v>17.937555395535078</v>
      </c>
      <c r="T55" s="32">
        <f t="shared" si="24"/>
        <v>19.720339430594681</v>
      </c>
      <c r="U55" s="32">
        <f t="shared" si="24"/>
        <v>16.967063083563705</v>
      </c>
      <c r="V55" s="32">
        <f t="shared" si="24"/>
        <v>19.053757723662667</v>
      </c>
      <c r="W55" s="32">
        <f t="shared" si="24"/>
        <v>21.160390291518418</v>
      </c>
      <c r="X55" s="32">
        <f t="shared" si="24"/>
        <v>23.195702516164339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-2.6258164087219926</v>
      </c>
      <c r="F56" s="32">
        <f t="shared" ref="F56:I56" si="25">IFERROR(((F42/$D42)-1)*100,0)</f>
        <v>-5.2521817070045778</v>
      </c>
      <c r="G56" s="32">
        <f t="shared" si="25"/>
        <v>-7.7538014988453474</v>
      </c>
      <c r="H56" s="32">
        <f t="shared" si="25"/>
        <v>-10.204908690873571</v>
      </c>
      <c r="I56" s="32">
        <f t="shared" si="25"/>
        <v>-12.555173136179009</v>
      </c>
      <c r="J56" s="32">
        <f t="shared" ref="J56:X56" si="26">IFERROR(((J42/$D42)-1)*100,0)</f>
        <v>-14.812797354145147</v>
      </c>
      <c r="K56" s="32">
        <f t="shared" si="26"/>
        <v>-16.946690930782161</v>
      </c>
      <c r="L56" s="32">
        <f t="shared" si="26"/>
        <v>-19.018275553559462</v>
      </c>
      <c r="M56" s="32">
        <f t="shared" si="26"/>
        <v>-21.020368693751657</v>
      </c>
      <c r="N56" s="32">
        <f t="shared" si="26"/>
        <v>-22.954980983156425</v>
      </c>
      <c r="O56" s="32">
        <f t="shared" si="26"/>
        <v>-24.822874885703317</v>
      </c>
      <c r="P56" s="32">
        <f t="shared" si="26"/>
        <v>-26.611185101607894</v>
      </c>
      <c r="Q56" s="32">
        <f t="shared" si="26"/>
        <v>-28.398307983141834</v>
      </c>
      <c r="R56" s="32">
        <f t="shared" si="26"/>
        <v>-30.054224763200811</v>
      </c>
      <c r="S56" s="32">
        <f t="shared" si="26"/>
        <v>-31.582740690676058</v>
      </c>
      <c r="T56" s="32">
        <f t="shared" si="26"/>
        <v>-33.145687549919359</v>
      </c>
      <c r="U56" s="32">
        <f t="shared" si="26"/>
        <v>-34.588915218405425</v>
      </c>
      <c r="V56" s="32">
        <f t="shared" si="26"/>
        <v>-35.989695036372126</v>
      </c>
      <c r="W56" s="32">
        <f t="shared" si="26"/>
        <v>-37.326786331877429</v>
      </c>
      <c r="X56" s="32">
        <f t="shared" si="26"/>
        <v>-38.647236427222531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-2.6185335396637921</v>
      </c>
      <c r="F57" s="32">
        <f t="shared" ref="F57:I57" si="27">IFERROR(((F43/$D43)-1)*100,0)</f>
        <v>-5.2382042265651574</v>
      </c>
      <c r="G57" s="32">
        <f t="shared" si="27"/>
        <v>-7.7321528965040187</v>
      </c>
      <c r="H57" s="32">
        <f t="shared" si="27"/>
        <v>-10.176906109094851</v>
      </c>
      <c r="I57" s="32">
        <f t="shared" si="27"/>
        <v>-12.519133665236504</v>
      </c>
      <c r="J57" s="32">
        <f t="shared" ref="J57:X57" si="28">IFERROR(((J43/$D43)-1)*100,0)</f>
        <v>-14.768916356763029</v>
      </c>
      <c r="K57" s="32">
        <f t="shared" si="28"/>
        <v>-16.894339462528762</v>
      </c>
      <c r="L57" s="32">
        <f t="shared" si="28"/>
        <v>-18.957312343433131</v>
      </c>
      <c r="M57" s="32">
        <f t="shared" si="28"/>
        <v>-20.952811802819838</v>
      </c>
      <c r="N57" s="32">
        <f t="shared" si="28"/>
        <v>-22.880266010767304</v>
      </c>
      <c r="O57" s="32">
        <f t="shared" si="28"/>
        <v>-24.73843085978238</v>
      </c>
      <c r="P57" s="32">
        <f t="shared" si="28"/>
        <v>-26.514896877332639</v>
      </c>
      <c r="Q57" s="32">
        <f t="shared" si="28"/>
        <v>-28.291313720853783</v>
      </c>
      <c r="R57" s="32">
        <f t="shared" si="28"/>
        <v>-29.927820786292237</v>
      </c>
      <c r="S57" s="32">
        <f t="shared" si="28"/>
        <v>-31.433032751872148</v>
      </c>
      <c r="T57" s="32">
        <f t="shared" si="28"/>
        <v>-32.975417303484512</v>
      </c>
      <c r="U57" s="32">
        <f t="shared" si="28"/>
        <v>-34.395912885126187</v>
      </c>
      <c r="V57" s="32">
        <f t="shared" si="28"/>
        <v>-35.774214648823879</v>
      </c>
      <c r="W57" s="32">
        <f t="shared" si="28"/>
        <v>-37.09192560457052</v>
      </c>
      <c r="X57" s="32">
        <f t="shared" si="28"/>
        <v>-38.391734591067461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-2.918770503060053</v>
      </c>
      <c r="F58" s="32">
        <f t="shared" ref="F58:I58" si="29">IFERROR(((F44/$D44)-1)*100,0)</f>
        <v>-5.8144271751761849</v>
      </c>
      <c r="G58" s="32">
        <f t="shared" si="29"/>
        <v>-8.6246185685904475</v>
      </c>
      <c r="H58" s="32">
        <f t="shared" si="29"/>
        <v>-11.331315182403856</v>
      </c>
      <c r="I58" s="32">
        <f t="shared" si="29"/>
        <v>-14.00486425186801</v>
      </c>
      <c r="J58" s="32">
        <f t="shared" ref="J58:X58" si="30">IFERROR(((J44/$D44)-1)*100,0)</f>
        <v>-16.577914609998135</v>
      </c>
      <c r="K58" s="32">
        <f t="shared" si="30"/>
        <v>-19.052533675845851</v>
      </c>
      <c r="L58" s="32">
        <f t="shared" si="30"/>
        <v>-21.470526427192695</v>
      </c>
      <c r="M58" s="32">
        <f t="shared" si="30"/>
        <v>-23.73785099929583</v>
      </c>
      <c r="N58" s="32">
        <f t="shared" si="30"/>
        <v>-25.960397790031507</v>
      </c>
      <c r="O58" s="32">
        <f t="shared" si="30"/>
        <v>-28.219643787941529</v>
      </c>
      <c r="P58" s="32">
        <f t="shared" si="30"/>
        <v>-30.484387999065355</v>
      </c>
      <c r="Q58" s="32">
        <f t="shared" si="30"/>
        <v>-32.702162268798872</v>
      </c>
      <c r="R58" s="32">
        <f t="shared" si="30"/>
        <v>-35.138836648999074</v>
      </c>
      <c r="S58" s="32">
        <f t="shared" si="30"/>
        <v>-37.604756640311265</v>
      </c>
      <c r="T58" s="32">
        <f t="shared" si="30"/>
        <v>-39.994824262181631</v>
      </c>
      <c r="U58" s="32">
        <f t="shared" si="30"/>
        <v>-42.35245226667567</v>
      </c>
      <c r="V58" s="32">
        <f t="shared" si="30"/>
        <v>-44.657413936361834</v>
      </c>
      <c r="W58" s="32">
        <f t="shared" si="30"/>
        <v>-46.774081225421341</v>
      </c>
      <c r="X58" s="32">
        <f t="shared" si="30"/>
        <v>-48.92482186978404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-1.3403918406035276</v>
      </c>
      <c r="F59" s="32">
        <f t="shared" ref="F59:I59" si="31">IFERROR(((F45/$D45)-1)*100,0)</f>
        <v>-3.5142982236031961</v>
      </c>
      <c r="G59" s="32">
        <f t="shared" si="31"/>
        <v>-4.7265295593993839</v>
      </c>
      <c r="H59" s="32">
        <f t="shared" si="31"/>
        <v>-6.5372923836034325</v>
      </c>
      <c r="I59" s="32">
        <f t="shared" si="31"/>
        <v>-8.2481301423617879</v>
      </c>
      <c r="J59" s="32">
        <f t="shared" ref="J59:X59" si="32">IFERROR(((J45/$D45)-1)*100,0)</f>
        <v>-10.044139210327996</v>
      </c>
      <c r="K59" s="32">
        <f t="shared" si="32"/>
        <v>-11.29915502674319</v>
      </c>
      <c r="L59" s="32">
        <f t="shared" si="32"/>
        <v>-12.90430889509927</v>
      </c>
      <c r="M59" s="32">
        <f t="shared" si="32"/>
        <v>-14.625939221447137</v>
      </c>
      <c r="N59" s="32">
        <f t="shared" si="32"/>
        <v>-16.357068356138228</v>
      </c>
      <c r="O59" s="32">
        <f t="shared" si="32"/>
        <v>-18.01369648654082</v>
      </c>
      <c r="P59" s="32">
        <f t="shared" si="32"/>
        <v>-19.397082651319806</v>
      </c>
      <c r="Q59" s="32">
        <f t="shared" si="32"/>
        <v>-21.932968276777466</v>
      </c>
      <c r="R59" s="32">
        <f t="shared" si="32"/>
        <v>-23.44707152408062</v>
      </c>
      <c r="S59" s="32">
        <f t="shared" si="32"/>
        <v>-24.109118004783326</v>
      </c>
      <c r="T59" s="32">
        <f t="shared" si="32"/>
        <v>-25.946603230795752</v>
      </c>
      <c r="U59" s="32">
        <f t="shared" si="32"/>
        <v>-26.915896909706007</v>
      </c>
      <c r="V59" s="32">
        <f t="shared" si="32"/>
        <v>-28.110972164096417</v>
      </c>
      <c r="W59" s="32">
        <f t="shared" si="32"/>
        <v>-28.991490820620015</v>
      </c>
      <c r="X59" s="32">
        <f t="shared" si="32"/>
        <v>-30.089162950417791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-2.7017826847515081</v>
      </c>
      <c r="F60" s="32">
        <f t="shared" ref="F60:I60" si="33">IFERROR(((F46/$D46)-1)*100,0)</f>
        <v>-5.3504873177620649</v>
      </c>
      <c r="G60" s="32">
        <f t="shared" si="33"/>
        <v>-7.9279180244656633</v>
      </c>
      <c r="H60" s="32">
        <f t="shared" si="33"/>
        <v>-10.413964904156025</v>
      </c>
      <c r="I60" s="32">
        <f t="shared" si="33"/>
        <v>-12.79731674322181</v>
      </c>
      <c r="J60" s="32">
        <f t="shared" ref="J60:X60" si="34">IFERROR(((J46/$D46)-1)*100,0)</f>
        <v>-15.07665505151018</v>
      </c>
      <c r="K60" s="32">
        <f t="shared" si="34"/>
        <v>-17.258770355621223</v>
      </c>
      <c r="L60" s="32">
        <f t="shared" si="34"/>
        <v>-19.351562341424199</v>
      </c>
      <c r="M60" s="32">
        <f t="shared" si="34"/>
        <v>-21.364899706583142</v>
      </c>
      <c r="N60" s="32">
        <f t="shared" si="34"/>
        <v>-23.305141146587804</v>
      </c>
      <c r="O60" s="32">
        <f t="shared" si="34"/>
        <v>-25.176432677519767</v>
      </c>
      <c r="P60" s="32">
        <f t="shared" si="34"/>
        <v>-26.978501147222612</v>
      </c>
      <c r="Q60" s="32">
        <f t="shared" si="34"/>
        <v>-28.705451545150517</v>
      </c>
      <c r="R60" s="32">
        <f t="shared" si="34"/>
        <v>-30.349931132902206</v>
      </c>
      <c r="S60" s="32">
        <f t="shared" si="34"/>
        <v>-31.910060957617059</v>
      </c>
      <c r="T60" s="32">
        <f t="shared" si="34"/>
        <v>-33.433224730440436</v>
      </c>
      <c r="U60" s="32">
        <f t="shared" si="34"/>
        <v>-34.883108425068308</v>
      </c>
      <c r="V60" s="32">
        <f t="shared" si="34"/>
        <v>-36.273344272653929</v>
      </c>
      <c r="W60" s="32">
        <f t="shared" si="34"/>
        <v>-37.619530854519333</v>
      </c>
      <c r="X60" s="32">
        <f t="shared" si="34"/>
        <v>-38.932505611699852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-2.8468658800851254</v>
      </c>
      <c r="F61" s="32">
        <f t="shared" ref="F61:I61" si="36">IFERROR(((F47/$D47)-1)*100,0)</f>
        <v>-5.6765247964845944</v>
      </c>
      <c r="G61" s="32">
        <f t="shared" si="36"/>
        <v>-8.4236102055575515</v>
      </c>
      <c r="H61" s="32">
        <f t="shared" si="36"/>
        <v>-11.084367692148355</v>
      </c>
      <c r="I61" s="32">
        <f t="shared" si="36"/>
        <v>-13.701409379516804</v>
      </c>
      <c r="J61" s="32">
        <f t="shared" ref="J61:X61" si="37">IFERROR(((J47/$D47)-1)*100,0)</f>
        <v>-16.225254680782353</v>
      </c>
      <c r="K61" s="32">
        <f t="shared" si="37"/>
        <v>-18.653631420769202</v>
      </c>
      <c r="L61" s="32">
        <f t="shared" si="37"/>
        <v>-21.036041013967022</v>
      </c>
      <c r="M61" s="32">
        <f t="shared" si="37"/>
        <v>-23.263440666111677</v>
      </c>
      <c r="N61" s="32">
        <f t="shared" si="37"/>
        <v>-25.449594694541823</v>
      </c>
      <c r="O61" s="32">
        <f t="shared" si="37"/>
        <v>-27.690089066312684</v>
      </c>
      <c r="P61" s="32">
        <f t="shared" si="37"/>
        <v>-29.940075376763676</v>
      </c>
      <c r="Q61" s="32">
        <f t="shared" si="37"/>
        <v>-32.140105113862191</v>
      </c>
      <c r="R61" s="32">
        <f t="shared" si="37"/>
        <v>-34.588711881018867</v>
      </c>
      <c r="S61" s="32">
        <f t="shared" si="37"/>
        <v>-37.073582570260989</v>
      </c>
      <c r="T61" s="32">
        <f t="shared" si="37"/>
        <v>-39.47943782576192</v>
      </c>
      <c r="U61" s="32">
        <f t="shared" si="37"/>
        <v>-41.843105835240593</v>
      </c>
      <c r="V61" s="32">
        <f t="shared" si="37"/>
        <v>-44.056904016743339</v>
      </c>
      <c r="W61" s="32">
        <f t="shared" si="37"/>
        <v>-46.043793532532874</v>
      </c>
      <c r="X61" s="32">
        <f t="shared" si="37"/>
        <v>-48.088495957952595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-3.6767061166736781</v>
      </c>
      <c r="F62" s="32">
        <f t="shared" ref="F62:I62" si="38">IFERROR(((F48/$D48)-1)*100,0)</f>
        <v>-7.2680350196796191</v>
      </c>
      <c r="G62" s="32">
        <f t="shared" si="38"/>
        <v>-10.743416924990356</v>
      </c>
      <c r="H62" s="32">
        <f t="shared" si="38"/>
        <v>-13.934350840103482</v>
      </c>
      <c r="I62" s="32">
        <f t="shared" si="38"/>
        <v>-17.20353556622549</v>
      </c>
      <c r="J62" s="32">
        <f t="shared" ref="J62:X62" si="39">IFERROR(((J48/$D48)-1)*100,0)</f>
        <v>-20.295248889608398</v>
      </c>
      <c r="K62" s="32">
        <f t="shared" si="39"/>
        <v>-23.257301227145632</v>
      </c>
      <c r="L62" s="32">
        <f t="shared" si="39"/>
        <v>-26.050370596520288</v>
      </c>
      <c r="M62" s="32">
        <f t="shared" si="39"/>
        <v>-28.738537632643414</v>
      </c>
      <c r="N62" s="32">
        <f t="shared" si="39"/>
        <v>-31.3446949547738</v>
      </c>
      <c r="O62" s="32">
        <f t="shared" si="39"/>
        <v>-33.801598970708767</v>
      </c>
      <c r="P62" s="32">
        <f t="shared" si="39"/>
        <v>-36.221903951631759</v>
      </c>
      <c r="Q62" s="32">
        <f t="shared" si="39"/>
        <v>-38.6267206210686</v>
      </c>
      <c r="R62" s="32">
        <f t="shared" si="39"/>
        <v>-40.937617538630811</v>
      </c>
      <c r="S62" s="32">
        <f t="shared" si="39"/>
        <v>-43.203781126673555</v>
      </c>
      <c r="T62" s="32">
        <f t="shared" si="39"/>
        <v>-45.427433721411703</v>
      </c>
      <c r="U62" s="32">
        <f t="shared" si="39"/>
        <v>-47.721394958807252</v>
      </c>
      <c r="V62" s="32">
        <f t="shared" si="39"/>
        <v>-50.987296989442989</v>
      </c>
      <c r="W62" s="32">
        <f t="shared" si="39"/>
        <v>-54.471931902101446</v>
      </c>
      <c r="X62" s="32">
        <f t="shared" si="39"/>
        <v>-57.740405165256668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2.863301330349044</v>
      </c>
      <c r="F64" s="32">
        <f t="shared" ref="F64:I64" si="41">IFERROR(((F50/$D50)-1)*100,0)</f>
        <v>2.155345851364654</v>
      </c>
      <c r="G64" s="32">
        <f t="shared" si="41"/>
        <v>4.0661367801570814</v>
      </c>
      <c r="H64" s="32">
        <f t="shared" si="41"/>
        <v>6.4525189020296914</v>
      </c>
      <c r="I64" s="32">
        <f t="shared" si="41"/>
        <v>8.9423944021799429</v>
      </c>
      <c r="J64" s="32">
        <f t="shared" ref="J64:X64" si="42">IFERROR(((J50/$D50)-1)*100,0)</f>
        <v>11.214625026812985</v>
      </c>
      <c r="K64" s="32">
        <f t="shared" si="42"/>
        <v>14.23103972733033</v>
      </c>
      <c r="L64" s="32">
        <f t="shared" si="42"/>
        <v>17.46403006590096</v>
      </c>
      <c r="M64" s="32">
        <f t="shared" si="42"/>
        <v>15.536745322178191</v>
      </c>
      <c r="N64" s="32">
        <f t="shared" si="42"/>
        <v>16.032698360202737</v>
      </c>
      <c r="O64" s="32">
        <f t="shared" si="42"/>
        <v>15.627746891499793</v>
      </c>
      <c r="P64" s="32">
        <f t="shared" si="42"/>
        <v>16.172600708376361</v>
      </c>
      <c r="Q64" s="32">
        <f t="shared" si="42"/>
        <v>17.031625306795583</v>
      </c>
      <c r="R64" s="32">
        <f t="shared" si="42"/>
        <v>19.649103663464061</v>
      </c>
      <c r="S64" s="32">
        <f t="shared" si="42"/>
        <v>22.702531715916365</v>
      </c>
      <c r="T64" s="32">
        <f t="shared" si="42"/>
        <v>26.37795474428717</v>
      </c>
      <c r="U64" s="32">
        <f t="shared" si="42"/>
        <v>29.956227578575167</v>
      </c>
      <c r="V64" s="32">
        <f t="shared" si="42"/>
        <v>35.724052583369392</v>
      </c>
      <c r="W64" s="32">
        <f t="shared" si="42"/>
        <v>38.056246965158081</v>
      </c>
      <c r="X64" s="32">
        <f t="shared" si="42"/>
        <v>41.488928737190101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1.8128886495708119</v>
      </c>
      <c r="D67" s="30">
        <f>(D8/D7)*100</f>
        <v>1.2558795251897399</v>
      </c>
      <c r="E67" s="30">
        <f t="shared" ref="E67:X67" si="43">(E8/E7)*100</f>
        <v>1.2887650506255903</v>
      </c>
      <c r="F67" s="30">
        <f t="shared" si="43"/>
        <v>1.3308046590386147</v>
      </c>
      <c r="G67" s="30">
        <f t="shared" si="43"/>
        <v>1.3765146986124288</v>
      </c>
      <c r="H67" s="30">
        <f t="shared" si="43"/>
        <v>1.4101175707250031</v>
      </c>
      <c r="I67" s="30">
        <f t="shared" si="43"/>
        <v>1.454250186311506</v>
      </c>
      <c r="J67" s="30">
        <f t="shared" si="43"/>
        <v>1.5078578150026158</v>
      </c>
      <c r="K67" s="30">
        <f t="shared" si="43"/>
        <v>1.5880512648059717</v>
      </c>
      <c r="L67" s="30">
        <f t="shared" si="43"/>
        <v>1.7066013771783974</v>
      </c>
      <c r="M67" s="30">
        <f t="shared" si="43"/>
        <v>1.7932200416646475</v>
      </c>
      <c r="N67" s="30">
        <f t="shared" si="43"/>
        <v>1.8630600763588383</v>
      </c>
      <c r="O67" s="30">
        <f t="shared" si="43"/>
        <v>1.9051392482767611</v>
      </c>
      <c r="P67" s="30">
        <f t="shared" si="43"/>
        <v>1.9593381800452689</v>
      </c>
      <c r="Q67" s="30">
        <f t="shared" si="43"/>
        <v>1.9989678303016019</v>
      </c>
      <c r="R67" s="30">
        <f t="shared" si="43"/>
        <v>2.0342830148838242</v>
      </c>
      <c r="S67" s="30">
        <f t="shared" si="43"/>
        <v>2.0741874937878895</v>
      </c>
      <c r="T67" s="30">
        <f t="shared" si="43"/>
        <v>2.1286256750401216</v>
      </c>
      <c r="U67" s="30">
        <f t="shared" si="43"/>
        <v>2.2054412804495978</v>
      </c>
      <c r="V67" s="30">
        <f t="shared" si="43"/>
        <v>2.2989084359181606</v>
      </c>
      <c r="W67" s="30">
        <f t="shared" si="43"/>
        <v>2.3930568932950016</v>
      </c>
      <c r="X67" s="30">
        <f t="shared" si="43"/>
        <v>2.4975913234754596</v>
      </c>
    </row>
    <row r="68" spans="1:24" ht="15.75">
      <c r="B68" s="20" t="s">
        <v>38</v>
      </c>
      <c r="C68" s="31">
        <f t="shared" ref="C68:C69" si="44">AVERAGE(D68:X68)</f>
        <v>8.6273547277959288</v>
      </c>
      <c r="D68" s="30">
        <f>(D9/D7)*100</f>
        <v>6.2051480047991951</v>
      </c>
      <c r="E68" s="30">
        <f t="shared" ref="E68:X68" si="45">(E9/E7)*100</f>
        <v>6.4279961085895048</v>
      </c>
      <c r="F68" s="30">
        <f t="shared" si="45"/>
        <v>6.6601858423928846</v>
      </c>
      <c r="G68" s="30">
        <f t="shared" si="45"/>
        <v>6.6494578134098123</v>
      </c>
      <c r="H68" s="30">
        <f t="shared" si="45"/>
        <v>6.8902896247919658</v>
      </c>
      <c r="I68" s="30">
        <f t="shared" si="45"/>
        <v>7.140894216134269</v>
      </c>
      <c r="J68" s="30">
        <f t="shared" si="45"/>
        <v>7.4263762732229619</v>
      </c>
      <c r="K68" s="30">
        <f t="shared" si="45"/>
        <v>7.7193742401018115</v>
      </c>
      <c r="L68" s="30">
        <f t="shared" si="45"/>
        <v>7.9773786082350417</v>
      </c>
      <c r="M68" s="30">
        <f t="shared" si="45"/>
        <v>8.2447121948671924</v>
      </c>
      <c r="N68" s="30">
        <f t="shared" si="45"/>
        <v>8.5178417553763541</v>
      </c>
      <c r="O68" s="30">
        <f t="shared" si="45"/>
        <v>8.5795850019929034</v>
      </c>
      <c r="P68" s="30">
        <f t="shared" si="45"/>
        <v>8.9484925733488829</v>
      </c>
      <c r="Q68" s="30">
        <f t="shared" si="45"/>
        <v>9.3367782310413823</v>
      </c>
      <c r="R68" s="30">
        <f t="shared" si="45"/>
        <v>9.735810814237098</v>
      </c>
      <c r="S68" s="30">
        <f t="shared" si="45"/>
        <v>10.146287136815598</v>
      </c>
      <c r="T68" s="30">
        <f t="shared" si="45"/>
        <v>10.492358766459212</v>
      </c>
      <c r="U68" s="30">
        <f t="shared" si="45"/>
        <v>10.470633420649101</v>
      </c>
      <c r="V68" s="30">
        <f t="shared" si="45"/>
        <v>10.833714612362275</v>
      </c>
      <c r="W68" s="30">
        <f t="shared" si="45"/>
        <v>11.200839921061743</v>
      </c>
      <c r="X68" s="30">
        <f t="shared" si="45"/>
        <v>11.57029412382531</v>
      </c>
    </row>
    <row r="69" spans="1:24" ht="15.75">
      <c r="B69" s="20" t="s">
        <v>10</v>
      </c>
      <c r="C69" s="31">
        <f t="shared" si="44"/>
        <v>89.559756622633259</v>
      </c>
      <c r="D69" s="30">
        <f t="shared" ref="D69:X69" si="46">(D10/D7)*100</f>
        <v>92.538972470011075</v>
      </c>
      <c r="E69" s="30">
        <f t="shared" si="46"/>
        <v>92.283238840784904</v>
      </c>
      <c r="F69" s="30">
        <f t="shared" si="46"/>
        <v>92.009009498568503</v>
      </c>
      <c r="G69" s="30">
        <f t="shared" si="46"/>
        <v>91.974027487977764</v>
      </c>
      <c r="H69" s="30">
        <f t="shared" si="46"/>
        <v>91.699592804483032</v>
      </c>
      <c r="I69" s="30">
        <f t="shared" si="46"/>
        <v>91.404855597554231</v>
      </c>
      <c r="J69" s="30">
        <f t="shared" si="46"/>
        <v>91.06576591177442</v>
      </c>
      <c r="K69" s="30">
        <f t="shared" si="46"/>
        <v>90.692574495092231</v>
      </c>
      <c r="L69" s="30">
        <f t="shared" si="46"/>
        <v>90.316020014586556</v>
      </c>
      <c r="M69" s="30">
        <f t="shared" si="46"/>
        <v>89.962067763468156</v>
      </c>
      <c r="N69" s="30">
        <f t="shared" si="46"/>
        <v>89.619098168264813</v>
      </c>
      <c r="O69" s="30">
        <f t="shared" si="46"/>
        <v>89.515275749730336</v>
      </c>
      <c r="P69" s="30">
        <f t="shared" si="46"/>
        <v>89.092169246605849</v>
      </c>
      <c r="Q69" s="30">
        <f t="shared" si="46"/>
        <v>88.664253938657026</v>
      </c>
      <c r="R69" s="30">
        <f t="shared" si="46"/>
        <v>88.229906170879076</v>
      </c>
      <c r="S69" s="30">
        <f t="shared" si="46"/>
        <v>87.779525369396509</v>
      </c>
      <c r="T69" s="30">
        <f t="shared" si="46"/>
        <v>87.379015558500669</v>
      </c>
      <c r="U69" s="30">
        <f t="shared" si="46"/>
        <v>87.323925298901301</v>
      </c>
      <c r="V69" s="30">
        <f t="shared" si="46"/>
        <v>86.86737695171955</v>
      </c>
      <c r="W69" s="30">
        <f t="shared" si="46"/>
        <v>86.406103185643261</v>
      </c>
      <c r="X69" s="30">
        <f t="shared" si="46"/>
        <v>85.932114552699218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6.428086686271107</v>
      </c>
      <c r="D72" s="30">
        <f>(D13/D$10)*100</f>
        <v>5.9666748231320739</v>
      </c>
      <c r="E72" s="30">
        <f t="shared" ref="E72:X72" si="47">(E13/E$10)*100</f>
        <v>6.0454401603576038</v>
      </c>
      <c r="F72" s="30">
        <f t="shared" si="47"/>
        <v>6.0761167692661999</v>
      </c>
      <c r="G72" s="30">
        <f t="shared" si="47"/>
        <v>6.1624850305699477</v>
      </c>
      <c r="H72" s="30">
        <f t="shared" si="47"/>
        <v>6.2103793905249809</v>
      </c>
      <c r="I72" s="30">
        <f t="shared" si="47"/>
        <v>6.2605598465809447</v>
      </c>
      <c r="J72" s="30">
        <f t="shared" si="47"/>
        <v>6.3006807724191285</v>
      </c>
      <c r="K72" s="30">
        <f t="shared" si="47"/>
        <v>6.3724023091167687</v>
      </c>
      <c r="L72" s="30">
        <f t="shared" si="47"/>
        <v>6.4171474597654212</v>
      </c>
      <c r="M72" s="30">
        <f t="shared" si="47"/>
        <v>6.4497548364174042</v>
      </c>
      <c r="N72" s="30">
        <f t="shared" si="47"/>
        <v>6.4776436003381397</v>
      </c>
      <c r="O72" s="30">
        <f t="shared" si="47"/>
        <v>6.5071072120898581</v>
      </c>
      <c r="P72" s="30">
        <f t="shared" si="47"/>
        <v>6.5531974903971681</v>
      </c>
      <c r="Q72" s="30">
        <f t="shared" si="47"/>
        <v>6.5054411366415055</v>
      </c>
      <c r="R72" s="30">
        <f t="shared" si="47"/>
        <v>6.5302933512128538</v>
      </c>
      <c r="S72" s="30">
        <f t="shared" si="47"/>
        <v>6.6184500735245981</v>
      </c>
      <c r="T72" s="30">
        <f t="shared" si="47"/>
        <v>6.6091852847959087</v>
      </c>
      <c r="U72" s="30">
        <f t="shared" si="47"/>
        <v>6.6665929687004288</v>
      </c>
      <c r="V72" s="30">
        <f t="shared" si="47"/>
        <v>6.7010843440233465</v>
      </c>
      <c r="W72" s="30">
        <f t="shared" si="47"/>
        <v>6.7602195443864348</v>
      </c>
      <c r="X72" s="30">
        <f t="shared" si="47"/>
        <v>6.7989640074325219</v>
      </c>
    </row>
    <row r="73" spans="1:24" ht="15.75">
      <c r="A73" s="36"/>
      <c r="B73" s="10" t="s">
        <v>11</v>
      </c>
      <c r="C73" s="31">
        <f>AVERAGE(D73:X73)</f>
        <v>91.283762733362735</v>
      </c>
      <c r="D73" s="30">
        <f>(D16/D$10)*100</f>
        <v>91.607618170040666</v>
      </c>
      <c r="E73" s="30">
        <f t="shared" ref="E73:X73" si="48">(E16/E$10)*100</f>
        <v>91.536150668577221</v>
      </c>
      <c r="F73" s="30">
        <f t="shared" si="48"/>
        <v>91.512570674314716</v>
      </c>
      <c r="G73" s="30">
        <f>(G16/G$10)*100</f>
        <v>91.434706977435582</v>
      </c>
      <c r="H73" s="30">
        <f t="shared" si="48"/>
        <v>91.394342126960254</v>
      </c>
      <c r="I73" s="30">
        <f t="shared" si="48"/>
        <v>91.353947371071186</v>
      </c>
      <c r="J73" s="30">
        <f t="shared" si="48"/>
        <v>91.323873963860677</v>
      </c>
      <c r="K73" s="30">
        <f t="shared" si="48"/>
        <v>91.263395247320531</v>
      </c>
      <c r="L73" s="30">
        <f t="shared" si="48"/>
        <v>91.230599663550038</v>
      </c>
      <c r="M73" s="30">
        <f t="shared" si="48"/>
        <v>91.208000383160638</v>
      </c>
      <c r="N73" s="30">
        <f t="shared" si="48"/>
        <v>91.191272779263784</v>
      </c>
      <c r="O73" s="30">
        <f t="shared" si="48"/>
        <v>91.176787819125778</v>
      </c>
      <c r="P73" s="30">
        <f t="shared" si="48"/>
        <v>91.149115766084563</v>
      </c>
      <c r="Q73" s="30">
        <f t="shared" si="48"/>
        <v>91.214656923464915</v>
      </c>
      <c r="R73" s="30">
        <f t="shared" si="48"/>
        <v>91.220333075060367</v>
      </c>
      <c r="S73" s="30">
        <f t="shared" si="48"/>
        <v>91.1693511254974</v>
      </c>
      <c r="T73" s="30">
        <f t="shared" si="48"/>
        <v>91.213618212857128</v>
      </c>
      <c r="U73" s="30">
        <f t="shared" si="48"/>
        <v>91.195603309957221</v>
      </c>
      <c r="V73" s="30">
        <f t="shared" si="48"/>
        <v>91.201676799408361</v>
      </c>
      <c r="W73" s="30">
        <f t="shared" si="48"/>
        <v>91.179721994274715</v>
      </c>
      <c r="X73" s="30">
        <f t="shared" si="48"/>
        <v>91.181674349331146</v>
      </c>
    </row>
    <row r="74" spans="1:24" ht="15.75">
      <c r="A74" s="36"/>
      <c r="B74" s="10" t="s">
        <v>12</v>
      </c>
      <c r="C74" s="31">
        <f>AVERAGE(D74:X74)</f>
        <v>2.1031401907047202</v>
      </c>
      <c r="D74" s="30">
        <f>(D19/D$10)*100</f>
        <v>2.2155225157852487</v>
      </c>
      <c r="E74" s="30">
        <f t="shared" ref="E74:X74" si="49">(E19/E$10)*100</f>
        <v>2.210493050450133</v>
      </c>
      <c r="F74" s="30">
        <f t="shared" si="49"/>
        <v>2.2055999477926682</v>
      </c>
      <c r="G74" s="30">
        <f t="shared" si="49"/>
        <v>2.1994353892141594</v>
      </c>
      <c r="H74" s="30">
        <f t="shared" si="49"/>
        <v>2.1938235432620559</v>
      </c>
      <c r="I74" s="30">
        <f t="shared" si="49"/>
        <v>2.1864812071498183</v>
      </c>
      <c r="J74" s="30">
        <f t="shared" si="49"/>
        <v>2.1787877608859709</v>
      </c>
      <c r="K74" s="30">
        <f t="shared" si="49"/>
        <v>2.1699883265873199</v>
      </c>
      <c r="L74" s="30">
        <f t="shared" si="49"/>
        <v>2.1603198779102875</v>
      </c>
      <c r="M74" s="30">
        <f t="shared" si="49"/>
        <v>2.1526002613115525</v>
      </c>
      <c r="N74" s="30">
        <f t="shared" si="49"/>
        <v>2.1437868874956032</v>
      </c>
      <c r="O74" s="30">
        <f t="shared" si="49"/>
        <v>2.1310237062729023</v>
      </c>
      <c r="P74" s="30">
        <f t="shared" si="49"/>
        <v>2.115027210507499</v>
      </c>
      <c r="Q74" s="30">
        <f t="shared" si="49"/>
        <v>2.0997426290381624</v>
      </c>
      <c r="R74" s="30">
        <f t="shared" si="49"/>
        <v>2.0718932790936431</v>
      </c>
      <c r="S74" s="30">
        <f t="shared" si="49"/>
        <v>2.0377152791662403</v>
      </c>
      <c r="T74" s="30">
        <f t="shared" si="49"/>
        <v>2.0056248168751267</v>
      </c>
      <c r="U74" s="30">
        <f t="shared" si="49"/>
        <v>1.9698176371846308</v>
      </c>
      <c r="V74" s="30">
        <f t="shared" si="49"/>
        <v>1.9363005507326954</v>
      </c>
      <c r="W74" s="30">
        <f t="shared" si="49"/>
        <v>1.9073729157729979</v>
      </c>
      <c r="X74" s="30">
        <f t="shared" si="49"/>
        <v>1.8745872123104159</v>
      </c>
    </row>
    <row r="75" spans="1:24" ht="15.75">
      <c r="A75" s="36"/>
      <c r="B75" s="10" t="s">
        <v>16</v>
      </c>
      <c r="C75" s="31">
        <f>AVERAGE(D75:X75)</f>
        <v>0.18501038966145927</v>
      </c>
      <c r="D75" s="35">
        <f>(D23/D$10)*100</f>
        <v>0.21018449104199255</v>
      </c>
      <c r="E75" s="35">
        <f t="shared" ref="E75:X75" si="50">(E23/E$10)*100</f>
        <v>0.20791612061504008</v>
      </c>
      <c r="F75" s="35">
        <f t="shared" si="50"/>
        <v>0.20571260862640295</v>
      </c>
      <c r="G75" s="35">
        <f t="shared" si="50"/>
        <v>0.20337260278030217</v>
      </c>
      <c r="H75" s="35">
        <f t="shared" si="50"/>
        <v>0.20145493925270924</v>
      </c>
      <c r="I75" s="35">
        <f t="shared" si="50"/>
        <v>0.19901157519804494</v>
      </c>
      <c r="J75" s="35">
        <f t="shared" si="50"/>
        <v>0.19665750283421857</v>
      </c>
      <c r="K75" s="35">
        <f t="shared" si="50"/>
        <v>0.19421411697537855</v>
      </c>
      <c r="L75" s="35">
        <f t="shared" si="50"/>
        <v>0.19193299877423797</v>
      </c>
      <c r="M75" s="35">
        <f t="shared" si="50"/>
        <v>0.18964451911041</v>
      </c>
      <c r="N75" s="35">
        <f t="shared" si="50"/>
        <v>0.18729673290247184</v>
      </c>
      <c r="O75" s="35">
        <f t="shared" si="50"/>
        <v>0.18508126251145041</v>
      </c>
      <c r="P75" s="35">
        <f t="shared" si="50"/>
        <v>0.18265953301076254</v>
      </c>
      <c r="Q75" s="35">
        <f t="shared" si="50"/>
        <v>0.18015931085541331</v>
      </c>
      <c r="R75" s="35">
        <f t="shared" si="50"/>
        <v>0.1774802946331383</v>
      </c>
      <c r="S75" s="35">
        <f t="shared" si="50"/>
        <v>0.17448352181176685</v>
      </c>
      <c r="T75" s="35">
        <f t="shared" si="50"/>
        <v>0.17157168547182702</v>
      </c>
      <c r="U75" s="35">
        <f t="shared" si="50"/>
        <v>0.16798608415771601</v>
      </c>
      <c r="V75" s="35">
        <f t="shared" si="50"/>
        <v>0.16093830583559834</v>
      </c>
      <c r="W75" s="35">
        <f t="shared" si="50"/>
        <v>0.15268554556584366</v>
      </c>
      <c r="X75" s="35">
        <f t="shared" si="50"/>
        <v>0.14477443092591954</v>
      </c>
    </row>
    <row r="76" spans="1:24">
      <c r="C76" s="31"/>
    </row>
    <row r="147" spans="4:24">
      <c r="D147">
        <v>699876833.24643862</v>
      </c>
      <c r="E147">
        <v>833244702.92278731</v>
      </c>
      <c r="F147">
        <v>933926934.2417382</v>
      </c>
      <c r="G147">
        <v>958465972.69940376</v>
      </c>
      <c r="H147">
        <v>881601043.41289282</v>
      </c>
      <c r="I147">
        <v>1003213631.063382</v>
      </c>
      <c r="J147">
        <v>1120907477.1759939</v>
      </c>
      <c r="K147">
        <v>1420896393.7675381</v>
      </c>
      <c r="L147">
        <v>1836036203.34231</v>
      </c>
      <c r="M147">
        <v>1555559771.6663289</v>
      </c>
      <c r="N147">
        <v>1417131738.6260281</v>
      </c>
      <c r="O147">
        <v>1113170566.9884911</v>
      </c>
      <c r="P147">
        <v>1319194276.345233</v>
      </c>
      <c r="Q147">
        <v>1176119405.40045</v>
      </c>
      <c r="R147">
        <v>1162973698.8731301</v>
      </c>
      <c r="S147">
        <v>1240506132.949007</v>
      </c>
      <c r="T147">
        <v>1355810744.243026</v>
      </c>
      <c r="U147">
        <v>1527233971.2804489</v>
      </c>
      <c r="V147">
        <v>1812410076.297657</v>
      </c>
      <c r="W147">
        <v>1864772053.9477639</v>
      </c>
      <c r="X147">
        <v>2003955004.884572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Wealth_BOL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2014-12-03T13:22:23Z</dcterms:modified>
</cp:coreProperties>
</file>