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COG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<sst xmlns="http://schemas.openxmlformats.org/spreadsheetml/2006/main" count="95" uniqueCount="65">
  <si>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</si>
  <si>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</si>
  <si>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</si>
  <si>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</si>
  <si>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</si>
  <si>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</si>
  <si>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</si>
  <si>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</si>
  <si>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</si>
  <si>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</si>
  <si>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</si>
  <si>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</si>
  <si>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</si>
  <si>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</si>
  <si>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</si>
  <si>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</si>
  <si>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</si>
  <si>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</si>
  <si>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</si>
  <si>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</si>
  <si>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</si>
  <si>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</si>
  <si>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</si>
  <si>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</si>
  <si>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</si>
  <si>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</si>
  <si>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</si>
  <si>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</si>
  <si>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</si>
  <si>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</si>
  <si>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</si>
  <si>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</si>
  <si>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</si>
  <si>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</si>
  <si>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</si>
  <si>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</si>
  <si>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</si>
  <si>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</si>
  <si>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</si>
  <si>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</si>
  <si>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</si>
  <si>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</si>
  <si>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</si>
  <si>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</si>
  <si>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</si>
  <si>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</si>
  <si>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</si>
  <si>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</si>
  <si>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</si>
  <si>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</si>
  <si>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</si>
  <si>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</si>
  <si>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</si>
  <si>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</si>
  <si>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</si>
  <si>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</si>
  <si>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</si>
  <si>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</si>
  <si>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</si>
  <si>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</si>
  <si>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</si>
  <si>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</si>
  <si>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</si>
  <si>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Congo</t>
  </si>
  <si>
    <t>COG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</si>
</sst>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Wealth_COG!$B$54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Wealth_COG!$D$52:$X$52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Wealth_COG!$D$54:$X$54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0.47553085062648215</c:v>
                </c:pt>
                <c:pt idx="2">
                  <c:v>1.3915013120712638</c:v>
                </c:pt>
                <c:pt idx="3">
                  <c:v>5.0836667997164131</c:v>
                </c:pt>
                <c:pt idx="4">
                  <c:v>9.777872463464421</c:v>
                </c:pt>
                <c:pt idx="5">
                  <c:v>10.473927289999763</c:v>
                </c:pt>
                <c:pt idx="6">
                  <c:v>8.4797288645436897</c:v>
                </c:pt>
                <c:pt idx="7">
                  <c:v>7.2976233188967843</c:v>
                </c:pt>
                <c:pt idx="8">
                  <c:v>6.5283149902221727</c:v>
                </c:pt>
                <c:pt idx="9">
                  <c:v>4.1171029452515828</c:v>
                </c:pt>
                <c:pt idx="10">
                  <c:v>2.2605057835773046</c:v>
                </c:pt>
                <c:pt idx="11">
                  <c:v>0.83750719959547748</c:v>
                </c:pt>
                <c:pt idx="12">
                  <c:v>-1.1566624832518024</c:v>
                </c:pt>
                <c:pt idx="13">
                  <c:v>-2.8321080978831792</c:v>
                </c:pt>
                <c:pt idx="14">
                  <c:v>-4.0880269849957624</c:v>
                </c:pt>
                <c:pt idx="15">
                  <c:v>-3.8064550705121603</c:v>
                </c:pt>
                <c:pt idx="16">
                  <c:v>-1.8456024232347046</c:v>
                </c:pt>
                <c:pt idx="17">
                  <c:v>1.3375673209278682</c:v>
                </c:pt>
                <c:pt idx="18">
                  <c:v>4.4680898459737994</c:v>
                </c:pt>
                <c:pt idx="19">
                  <c:v>7.714812267439819</c:v>
                </c:pt>
                <c:pt idx="20" formatCode="_(* #,##0.0000_);_(* \(#,##0.0000\);_(* &quot;-&quot;??_);_(@_)">
                  <c:v>14.011934886031764</c:v>
                </c:pt>
              </c:numCache>
            </c:numRef>
          </c:val>
        </c:ser>
        <c:ser>
          <c:idx val="1"/>
          <c:order val="1"/>
          <c:tx>
            <c:strRef>
              <c:f>Wealth_COG!$B$55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Wealth_COG!$D$52:$X$52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Wealth_COG!$D$55:$X$55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0.80250380513953168</c:v>
                </c:pt>
                <c:pt idx="2">
                  <c:v>-2.7737706566827502</c:v>
                </c:pt>
                <c:pt idx="3">
                  <c:v>-1.92445054174466</c:v>
                </c:pt>
                <c:pt idx="4">
                  <c:v>-1.0772912425168091</c:v>
                </c:pt>
                <c:pt idx="5">
                  <c:v>-0.28607171286703093</c:v>
                </c:pt>
                <c:pt idx="6">
                  <c:v>5.1096736856504066E-2</c:v>
                </c:pt>
                <c:pt idx="7">
                  <c:v>0.37370846874795749</c:v>
                </c:pt>
                <c:pt idx="8">
                  <c:v>0.67069608743546283</c:v>
                </c:pt>
                <c:pt idx="9">
                  <c:v>0.97624157001030554</c:v>
                </c:pt>
                <c:pt idx="10">
                  <c:v>1.2679869385789466</c:v>
                </c:pt>
                <c:pt idx="11">
                  <c:v>1.5221580804361867</c:v>
                </c:pt>
                <c:pt idx="12">
                  <c:v>1.8434139496977586</c:v>
                </c:pt>
                <c:pt idx="13">
                  <c:v>2.221903610501319</c:v>
                </c:pt>
                <c:pt idx="14">
                  <c:v>2.6212953340342793</c:v>
                </c:pt>
                <c:pt idx="15">
                  <c:v>3.0243027856290627</c:v>
                </c:pt>
                <c:pt idx="16">
                  <c:v>3.5502748640079629</c:v>
                </c:pt>
                <c:pt idx="17">
                  <c:v>4.1197365850570433</c:v>
                </c:pt>
                <c:pt idx="18">
                  <c:v>4.7239275611699716</c:v>
                </c:pt>
                <c:pt idx="19">
                  <c:v>5.3567070039184594</c:v>
                </c:pt>
                <c:pt idx="20">
                  <c:v>6.0091300601002873</c:v>
                </c:pt>
              </c:numCache>
            </c:numRef>
          </c:val>
        </c:ser>
        <c:ser>
          <c:idx val="2"/>
          <c:order val="2"/>
          <c:tx>
            <c:strRef>
              <c:f>Wealth_COG!$B$56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Wealth_COG!$D$52:$X$52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Wealth_COG!$D$56:$X$56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-2.9101575497710752</c:v>
                </c:pt>
                <c:pt idx="2">
                  <c:v>-5.7384671714764801</c:v>
                </c:pt>
                <c:pt idx="3">
                  <c:v>-8.4925151093574573</c:v>
                </c:pt>
                <c:pt idx="4">
                  <c:v>-11.203616438253651</c:v>
                </c:pt>
                <c:pt idx="5">
                  <c:v>-13.870871800040874</c:v>
                </c:pt>
                <c:pt idx="6">
                  <c:v>-16.521329293978948</c:v>
                </c:pt>
                <c:pt idx="7">
                  <c:v>-19.184645135008861</c:v>
                </c:pt>
                <c:pt idx="8">
                  <c:v>-21.770024406370915</c:v>
                </c:pt>
                <c:pt idx="9">
                  <c:v>-24.210406771878823</c:v>
                </c:pt>
                <c:pt idx="10">
                  <c:v>-26.497042714448661</c:v>
                </c:pt>
                <c:pt idx="11">
                  <c:v>-28.578211958955222</c:v>
                </c:pt>
                <c:pt idx="12">
                  <c:v>-30.513648078148648</c:v>
                </c:pt>
                <c:pt idx="13">
                  <c:v>-32.371150232389297</c:v>
                </c:pt>
                <c:pt idx="14">
                  <c:v>-34.217801527829941</c:v>
                </c:pt>
                <c:pt idx="15">
                  <c:v>-36.096150325954483</c:v>
                </c:pt>
                <c:pt idx="16">
                  <c:v>-38.027763919562787</c:v>
                </c:pt>
                <c:pt idx="17">
                  <c:v>-39.939314365794566</c:v>
                </c:pt>
                <c:pt idx="18">
                  <c:v>-41.826997936452258</c:v>
                </c:pt>
                <c:pt idx="19">
                  <c:v>-43.628608604823981</c:v>
                </c:pt>
                <c:pt idx="20">
                  <c:v>-45.320970967391673</c:v>
                </c:pt>
              </c:numCache>
            </c:numRef>
          </c:val>
        </c:ser>
        <c:ser>
          <c:idx val="4"/>
          <c:order val="3"/>
          <c:tx>
            <c:strRef>
              <c:f>Wealth_COG!$B$53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Wealth_COG!$D$52:$X$52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Wealth_COG!$D$53:$X$53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-2.6802470296980796</c:v>
                </c:pt>
                <c:pt idx="2">
                  <c:v>-5.2995930996489804</c:v>
                </c:pt>
                <c:pt idx="3">
                  <c:v>-7.6482408685767282</c:v>
                </c:pt>
                <c:pt idx="4">
                  <c:v>-9.8990491981440378</c:v>
                </c:pt>
                <c:pt idx="5">
                  <c:v>-12.340056809215639</c:v>
                </c:pt>
                <c:pt idx="6">
                  <c:v>-14.92478438352518</c:v>
                </c:pt>
                <c:pt idx="7">
                  <c:v>-17.474808756072658</c:v>
                </c:pt>
                <c:pt idx="8">
                  <c:v>-19.928550608439298</c:v>
                </c:pt>
                <c:pt idx="9">
                  <c:v>-22.341624738983835</c:v>
                </c:pt>
                <c:pt idx="10">
                  <c:v>-24.57939676544466</c:v>
                </c:pt>
                <c:pt idx="11">
                  <c:v>-26.600813184974225</c:v>
                </c:pt>
                <c:pt idx="12">
                  <c:v>-28.518576457312903</c:v>
                </c:pt>
                <c:pt idx="13">
                  <c:v>-30.344711861794448</c:v>
                </c:pt>
                <c:pt idx="14">
                  <c:v>-32.136333049671542</c:v>
                </c:pt>
                <c:pt idx="15">
                  <c:v>-33.868822414244725</c:v>
                </c:pt>
                <c:pt idx="16">
                  <c:v>-35.553010873883586</c:v>
                </c:pt>
                <c:pt idx="17">
                  <c:v>-37.147579990091629</c:v>
                </c:pt>
                <c:pt idx="18">
                  <c:v>-38.722593655582912</c:v>
                </c:pt>
                <c:pt idx="19">
                  <c:v>-40.210333368677588</c:v>
                </c:pt>
                <c:pt idx="20">
                  <c:v>-41.420035991343262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Wealth_COG!$D$64:$X$64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-0.31838697564544605</c:v>
                </c:pt>
                <c:pt idx="2">
                  <c:v>-0.40391720270945841</c:v>
                </c:pt>
                <c:pt idx="3">
                  <c:v>-3.9734539041749173</c:v>
                </c:pt>
                <c:pt idx="4">
                  <c:v>-11.660553856126155</c:v>
                </c:pt>
                <c:pt idx="5">
                  <c:v>-10.619319527595117</c:v>
                </c:pt>
                <c:pt idx="6">
                  <c:v>-9.3523221654232653</c:v>
                </c:pt>
                <c:pt idx="7">
                  <c:v>-12.434103790328566</c:v>
                </c:pt>
                <c:pt idx="8">
                  <c:v>-11.681388177971941</c:v>
                </c:pt>
                <c:pt idx="9">
                  <c:v>-16.274029943457002</c:v>
                </c:pt>
                <c:pt idx="10">
                  <c:v>-12.240463101374798</c:v>
                </c:pt>
                <c:pt idx="11">
                  <c:v>-11.096008569724569</c:v>
                </c:pt>
                <c:pt idx="12">
                  <c:v>-9.1588638287556368</c:v>
                </c:pt>
                <c:pt idx="13">
                  <c:v>-10.499797949139744</c:v>
                </c:pt>
                <c:pt idx="14">
                  <c:v>-9.4724456027354691</c:v>
                </c:pt>
                <c:pt idx="15">
                  <c:v>-4.9608920387033573</c:v>
                </c:pt>
                <c:pt idx="16">
                  <c:v>-1.6838678593531942</c:v>
                </c:pt>
                <c:pt idx="17">
                  <c:v>-5.8969406166659795</c:v>
                </c:pt>
                <c:pt idx="18">
                  <c:v>-3.0645784929658415</c:v>
                </c:pt>
                <c:pt idx="19">
                  <c:v>1.4272133929783104</c:v>
                </c:pt>
                <c:pt idx="20">
                  <c:v>7.4985348065788937</c:v>
                </c:pt>
              </c:numCache>
            </c:numRef>
          </c:val>
        </c:ser>
        <c:marker val="1"/>
        <c:axId val="73739264"/>
        <c:axId val="73753344"/>
      </c:lineChart>
      <c:catAx>
        <c:axId val="7373926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753344"/>
        <c:crosses val="autoZero"/>
        <c:auto val="1"/>
        <c:lblAlgn val="ctr"/>
        <c:lblOffset val="100"/>
      </c:catAx>
      <c:valAx>
        <c:axId val="737533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73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Wealth_COG!$B$40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Wealth_COG!$D$38:$X$38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Wealth_COG!$D$40:$X$40</c:f>
              <c:numCache>
                <c:formatCode>_(* #,##0_);_(* \(#,##0\);_(* "-"??_);_(@_)</c:formatCode>
                <c:ptCount val="21"/>
                <c:pt idx="0">
                  <c:v>6504.1560120434306</c:v>
                </c:pt>
                <c:pt idx="1">
                  <c:v>6535.0852804535743</c:v>
                </c:pt>
                <c:pt idx="2">
                  <c:v>6594.6614282901774</c:v>
                </c:pt>
                <c:pt idx="3">
                  <c:v>6834.8056318294421</c:v>
                </c:pt>
                <c:pt idx="4">
                  <c:v>7140.124091725791</c:v>
                </c:pt>
                <c:pt idx="5">
                  <c:v>7185.3965835730078</c:v>
                </c:pt>
                <c:pt idx="6">
                  <c:v>7055.6908067916311</c:v>
                </c:pt>
                <c:pt idx="7">
                  <c:v>6978.804817875739</c:v>
                </c:pt>
                <c:pt idx="8">
                  <c:v>6928.7678039650991</c:v>
                </c:pt>
                <c:pt idx="9">
                  <c:v>6771.9388107790282</c:v>
                </c:pt>
                <c:pt idx="10">
                  <c:v>6651.182834868564</c:v>
                </c:pt>
                <c:pt idx="11">
                  <c:v>6558.6287869172165</c:v>
                </c:pt>
                <c:pt idx="12">
                  <c:v>6428.9248795999574</c:v>
                </c:pt>
                <c:pt idx="13">
                  <c:v>6319.9512829273926</c:v>
                </c:pt>
                <c:pt idx="14">
                  <c:v>6238.2643591248707</c:v>
                </c:pt>
                <c:pt idx="15">
                  <c:v>6256.5782357289818</c:v>
                </c:pt>
                <c:pt idx="16">
                  <c:v>6384.1151510741911</c:v>
                </c:pt>
                <c:pt idx="17">
                  <c:v>6591.153477362689</c:v>
                </c:pt>
                <c:pt idx="18">
                  <c:v>6794.7675463838368</c:v>
                </c:pt>
                <c:pt idx="19">
                  <c:v>7005.9394379539817</c:v>
                </c:pt>
                <c:pt idx="20">
                  <c:v>7415.5141173368756</c:v>
                </c:pt>
              </c:numCache>
            </c:numRef>
          </c:val>
        </c:ser>
        <c:ser>
          <c:idx val="1"/>
          <c:order val="1"/>
          <c:tx>
            <c:strRef>
              <c:f>Wealth_COG!$B$41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Wealth_COG!$D$38:$X$38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Wealth_COG!$D$41:$X$41</c:f>
              <c:numCache>
                <c:formatCode>General</c:formatCode>
                <c:ptCount val="21"/>
                <c:pt idx="0">
                  <c:v>1052.4669342756713</c:v>
                </c:pt>
                <c:pt idx="1">
                  <c:v>1060.913021471069</c:v>
                </c:pt>
                <c:pt idx="2">
                  <c:v>1023.2739152814441</c:v>
                </c:pt>
                <c:pt idx="3">
                  <c:v>1032.2127286573198</c:v>
                </c:pt>
                <c:pt idx="4">
                  <c:v>1041.1288001623343</c:v>
                </c:pt>
                <c:pt idx="5">
                  <c:v>1049.4561240894297</c:v>
                </c:pt>
                <c:pt idx="6">
                  <c:v>1053.0047105355798</c:v>
                </c:pt>
                <c:pt idx="7">
                  <c:v>1056.4000923398314</c:v>
                </c:pt>
                <c:pt idx="8">
                  <c:v>1059.5257888254102</c:v>
                </c:pt>
                <c:pt idx="9">
                  <c:v>1062.7415539986835</c:v>
                </c:pt>
                <c:pt idx="10">
                  <c:v>1065.812077535149</c:v>
                </c:pt>
                <c:pt idx="11">
                  <c:v>1068.4871447596674</c:v>
                </c:pt>
                <c:pt idx="12">
                  <c:v>1071.8682565580655</c:v>
                </c:pt>
                <c:pt idx="13">
                  <c:v>1075.851735087675</c:v>
                </c:pt>
                <c:pt idx="14">
                  <c:v>1080.0552009160931</c:v>
                </c:pt>
                <c:pt idx="15">
                  <c:v>1084.2967210867953</c:v>
                </c:pt>
                <c:pt idx="16">
                  <c:v>1089.8324032952557</c:v>
                </c:pt>
                <c:pt idx="17">
                  <c:v>1095.8257996126545</c:v>
                </c:pt>
                <c:pt idx="18">
                  <c:v>1102.1847098561204</c:v>
                </c:pt>
                <c:pt idx="19">
                  <c:v>1108.8445042579422</c:v>
                </c:pt>
                <c:pt idx="20">
                  <c:v>1115.7110411958465</c:v>
                </c:pt>
              </c:numCache>
            </c:numRef>
          </c:val>
        </c:ser>
        <c:ser>
          <c:idx val="2"/>
          <c:order val="2"/>
          <c:tx>
            <c:strRef>
              <c:f>Wealth_COG!$B$42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Wealth_COG!$D$38:$X$38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Wealth_COG!$D$42:$X$42</c:f>
              <c:numCache>
                <c:formatCode>_(* #,##0_);_(* \(#,##0\);_(* "-"??_);_(@_)</c:formatCode>
                <c:ptCount val="21"/>
                <c:pt idx="0">
                  <c:v>105219.85579126359</c:v>
                </c:pt>
                <c:pt idx="1">
                  <c:v>102157.7922140959</c:v>
                </c:pt>
                <c:pt idx="2">
                  <c:v>99181.848908807035</c:v>
                </c:pt>
                <c:pt idx="3">
                  <c:v>96284.043640146396</c:v>
                </c:pt>
                <c:pt idx="4">
                  <c:v>93431.426731526793</c:v>
                </c:pt>
                <c:pt idx="5">
                  <c:v>90624.944486269538</c:v>
                </c:pt>
                <c:pt idx="6">
                  <c:v>87836.136933339149</c:v>
                </c:pt>
                <c:pt idx="7">
                  <c:v>85033.799846141599</c:v>
                </c:pt>
                <c:pt idx="8">
                  <c:v>82313.467505157227</c:v>
                </c:pt>
                <c:pt idx="9">
                  <c:v>79745.700699414374</c:v>
                </c:pt>
                <c:pt idx="10">
                  <c:v>77339.705658171195</c:v>
                </c:pt>
                <c:pt idx="11">
                  <c:v>75149.902380329251</c:v>
                </c:pt>
                <c:pt idx="12">
                  <c:v>73113.439286781912</c:v>
                </c:pt>
                <c:pt idx="13">
                  <c:v>71158.978198770274</c:v>
                </c:pt>
                <c:pt idx="14">
                  <c:v>69215.934368740142</c:v>
                </c:pt>
                <c:pt idx="15">
                  <c:v>67239.538472096567</c:v>
                </c:pt>
                <c:pt idx="16">
                  <c:v>65207.097434457457</c:v>
                </c:pt>
                <c:pt idx="17">
                  <c:v>63195.766811555128</c:v>
                </c:pt>
                <c:pt idx="18">
                  <c:v>61209.548880713723</c:v>
                </c:pt>
                <c:pt idx="19">
                  <c:v>59313.896733532973</c:v>
                </c:pt>
                <c:pt idx="20">
                  <c:v>57533.195496173634</c:v>
                </c:pt>
              </c:numCache>
            </c:numRef>
          </c:val>
        </c:ser>
        <c:overlap val="100"/>
        <c:axId val="75699712"/>
        <c:axId val="75701248"/>
      </c:barChart>
      <c:catAx>
        <c:axId val="7569971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701248"/>
        <c:crosses val="autoZero"/>
        <c:auto val="1"/>
        <c:lblAlgn val="ctr"/>
        <c:lblOffset val="100"/>
      </c:catAx>
      <c:valAx>
        <c:axId val="757012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69971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Wealth_COG!$B$67:$B$69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Wealth_COG!$C$67:$C$69</c:f>
              <c:numCache>
                <c:formatCode>_(* #,##0_);_(* \(#,##0\);_(* "-"??_);_(@_)</c:formatCode>
                <c:ptCount val="3"/>
                <c:pt idx="0">
                  <c:v>7.9449593389041224</c:v>
                </c:pt>
                <c:pt idx="1">
                  <c:v>1.268396469152308</c:v>
                </c:pt>
                <c:pt idx="2">
                  <c:v>90.786644191943566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Wealth_COG!$B$72:$B$75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Wealth_COG!$C$72:$C$75</c:f>
              <c:numCache>
                <c:formatCode>_(* #,##0_);_(* \(#,##0\);_(* "-"??_);_(@_)</c:formatCode>
                <c:ptCount val="4"/>
                <c:pt idx="0">
                  <c:v>8.8691896289855503</c:v>
                </c:pt>
                <c:pt idx="1">
                  <c:v>81.643111506920448</c:v>
                </c:pt>
                <c:pt idx="2">
                  <c:v>9.4876988640940088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269411955609.16876</v>
      </c>
      <c r="E7" s="13">
        <f t="shared" ref="E7:X7" si="0">+E8+E9+E10</f>
        <v>269328997191.30231</v>
      </c>
      <c r="F7" s="13">
        <f t="shared" si="0"/>
        <v>269156389073.70758</v>
      </c>
      <c r="G7" s="13">
        <f t="shared" si="0"/>
        <v>269571069244.37881</v>
      </c>
      <c r="H7" s="13">
        <f t="shared" si="0"/>
        <v>270182831259.31982</v>
      </c>
      <c r="I7" s="13">
        <f t="shared" si="0"/>
        <v>270154760950.64108</v>
      </c>
      <c r="J7" s="13">
        <f t="shared" si="0"/>
        <v>269616300676.60162</v>
      </c>
      <c r="K7" s="13">
        <f t="shared" si="0"/>
        <v>269047694778.87231</v>
      </c>
      <c r="L7" s="13">
        <f t="shared" si="0"/>
        <v>268496845023.59973</v>
      </c>
      <c r="M7" s="13">
        <f t="shared" si="0"/>
        <v>267596336777.63181</v>
      </c>
      <c r="N7" s="13">
        <f t="shared" si="0"/>
        <v>266718505118.2933</v>
      </c>
      <c r="O7" s="13">
        <f t="shared" si="0"/>
        <v>265989876252.51868</v>
      </c>
      <c r="P7" s="13">
        <f t="shared" si="0"/>
        <v>265134003143.15289</v>
      </c>
      <c r="Q7" s="13">
        <f t="shared" si="0"/>
        <v>264350271662.0708</v>
      </c>
      <c r="R7" s="13">
        <f t="shared" si="0"/>
        <v>263719053488.90643</v>
      </c>
      <c r="S7" s="13">
        <f t="shared" si="0"/>
        <v>263505801377.52408</v>
      </c>
      <c r="T7" s="13">
        <f t="shared" si="0"/>
        <v>263727605285.70267</v>
      </c>
      <c r="U7" s="13">
        <f t="shared" si="0"/>
        <v>264436023150.82483</v>
      </c>
      <c r="V7" s="13">
        <f t="shared" si="0"/>
        <v>265115965465.23972</v>
      </c>
      <c r="W7" s="13">
        <f t="shared" si="0"/>
        <v>265767043164.13742</v>
      </c>
      <c r="X7" s="13">
        <f t="shared" si="0"/>
        <v>267091780200.49167</v>
      </c>
    </row>
    <row r="8" spans="1:24" s="22" customFormat="1" ht="15.75">
      <c r="A8" s="19">
        <v>1</v>
      </c>
      <c r="B8" s="20" t="s">
        <v>5</v>
      </c>
      <c r="C8" s="20"/>
      <c r="D8" s="21">
        <v>15537791305.482574</v>
      </c>
      <c r="E8" s="21">
        <v>16036694102.945677</v>
      </c>
      <c r="F8" s="21">
        <v>16619839352.931185</v>
      </c>
      <c r="G8" s="21">
        <v>17690322372.695194</v>
      </c>
      <c r="H8" s="21">
        <v>18985218673.446106</v>
      </c>
      <c r="I8" s="21">
        <v>19635576356.30946</v>
      </c>
      <c r="J8" s="21">
        <v>19827323738.599686</v>
      </c>
      <c r="K8" s="21">
        <v>20174615098.512718</v>
      </c>
      <c r="L8" s="21">
        <v>20601506245.795738</v>
      </c>
      <c r="M8" s="21">
        <v>20691232404.190239</v>
      </c>
      <c r="N8" s="21">
        <v>20856599551.644295</v>
      </c>
      <c r="O8" s="21">
        <v>21075038639.8647</v>
      </c>
      <c r="P8" s="21">
        <v>21144238901.788532</v>
      </c>
      <c r="Q8" s="21">
        <v>21267716778.720062</v>
      </c>
      <c r="R8" s="21">
        <v>21495592989.41991</v>
      </c>
      <c r="S8" s="21">
        <v>22105598321.178204</v>
      </c>
      <c r="T8" s="21">
        <v>23165151256.696911</v>
      </c>
      <c r="U8" s="21">
        <v>24589036256.490974</v>
      </c>
      <c r="V8" s="21">
        <v>26067031734.126617</v>
      </c>
      <c r="W8" s="21">
        <v>27613588021.481472</v>
      </c>
      <c r="X8" s="21">
        <v>29980174609.467136</v>
      </c>
    </row>
    <row r="9" spans="1:24" s="22" customFormat="1" ht="15.75">
      <c r="A9" s="19">
        <v>2</v>
      </c>
      <c r="B9" s="20" t="s">
        <v>38</v>
      </c>
      <c r="C9" s="20"/>
      <c r="D9" s="21">
        <v>2514240364.2250195</v>
      </c>
      <c r="E9" s="21">
        <v>2603414778.0826712</v>
      </c>
      <c r="F9" s="21">
        <v>2578850828.1966333</v>
      </c>
      <c r="G9" s="21">
        <v>2671645239.2018814</v>
      </c>
      <c r="H9" s="21">
        <v>2768307340.9340377</v>
      </c>
      <c r="I9" s="21">
        <v>2867855047.0359292</v>
      </c>
      <c r="J9" s="21">
        <v>2959067491.1608224</v>
      </c>
      <c r="K9" s="21">
        <v>3053884699.3397703</v>
      </c>
      <c r="L9" s="21">
        <v>3150318754.1624675</v>
      </c>
      <c r="M9" s="21">
        <v>3247139865.525075</v>
      </c>
      <c r="N9" s="21">
        <v>3342144735.8086257</v>
      </c>
      <c r="O9" s="21">
        <v>3433401796.8705821</v>
      </c>
      <c r="P9" s="21">
        <v>3525292161.9637222</v>
      </c>
      <c r="Q9" s="21">
        <v>3620425059.2167273</v>
      </c>
      <c r="R9" s="21">
        <v>3721616409.3846412</v>
      </c>
      <c r="S9" s="21">
        <v>3831012236.1192784</v>
      </c>
      <c r="T9" s="21">
        <v>3954523355.1334357</v>
      </c>
      <c r="U9" s="21">
        <v>4088100877.9445634</v>
      </c>
      <c r="V9" s="21">
        <v>4228354187.6247187</v>
      </c>
      <c r="W9" s="21">
        <v>4370459606.685483</v>
      </c>
      <c r="X9" s="21">
        <v>4510707052.7396469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251359923939.46118</v>
      </c>
      <c r="E10" s="21">
        <f t="shared" ref="E10:X10" si="1">+E13+E16+E19+E23</f>
        <v>250688888310.27396</v>
      </c>
      <c r="F10" s="21">
        <f t="shared" si="1"/>
        <v>249957698892.57977</v>
      </c>
      <c r="G10" s="21">
        <f t="shared" si="1"/>
        <v>249209101632.48175</v>
      </c>
      <c r="H10" s="21">
        <f t="shared" si="1"/>
        <v>248429305244.93967</v>
      </c>
      <c r="I10" s="21">
        <f t="shared" si="1"/>
        <v>247651329547.29568</v>
      </c>
      <c r="J10" s="21">
        <f t="shared" si="1"/>
        <v>246829909446.84113</v>
      </c>
      <c r="K10" s="21">
        <f t="shared" si="1"/>
        <v>245819194981.01984</v>
      </c>
      <c r="L10" s="21">
        <f t="shared" si="1"/>
        <v>244745020023.64154</v>
      </c>
      <c r="M10" s="21">
        <f t="shared" si="1"/>
        <v>243657964507.9165</v>
      </c>
      <c r="N10" s="21">
        <f t="shared" si="1"/>
        <v>242519760830.84039</v>
      </c>
      <c r="O10" s="21">
        <f t="shared" si="1"/>
        <v>241481435815.78339</v>
      </c>
      <c r="P10" s="21">
        <f t="shared" si="1"/>
        <v>240464472079.40063</v>
      </c>
      <c r="Q10" s="21">
        <f t="shared" si="1"/>
        <v>239462129824.134</v>
      </c>
      <c r="R10" s="21">
        <f t="shared" si="1"/>
        <v>238501844090.10187</v>
      </c>
      <c r="S10" s="21">
        <f t="shared" si="1"/>
        <v>237569190820.22659</v>
      </c>
      <c r="T10" s="21">
        <f t="shared" si="1"/>
        <v>236607930673.87231</v>
      </c>
      <c r="U10" s="21">
        <f t="shared" si="1"/>
        <v>235758886016.38928</v>
      </c>
      <c r="V10" s="21">
        <f t="shared" si="1"/>
        <v>234820579543.48837</v>
      </c>
      <c r="W10" s="21">
        <f t="shared" si="1"/>
        <v>233782995535.97046</v>
      </c>
      <c r="X10" s="21">
        <f t="shared" si="1"/>
        <v>232600898538.28488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220843814146.32132</v>
      </c>
      <c r="E11" s="38">
        <f t="shared" ref="E11:X11" si="2">+E13+E16</f>
        <v>220694111350.86066</v>
      </c>
      <c r="F11" s="38">
        <f t="shared" si="2"/>
        <v>220544408555.39996</v>
      </c>
      <c r="G11" s="38">
        <f t="shared" si="2"/>
        <v>220400824732.59589</v>
      </c>
      <c r="H11" s="38">
        <f t="shared" si="2"/>
        <v>220222566731.40448</v>
      </c>
      <c r="I11" s="38">
        <f t="shared" si="2"/>
        <v>220072863935.94379</v>
      </c>
      <c r="J11" s="38">
        <f t="shared" si="2"/>
        <v>219923161140.48306</v>
      </c>
      <c r="K11" s="38">
        <f t="shared" si="2"/>
        <v>219797934235.64874</v>
      </c>
      <c r="L11" s="38">
        <f t="shared" si="2"/>
        <v>219648231440.18808</v>
      </c>
      <c r="M11" s="38">
        <f t="shared" si="2"/>
        <v>219506687274.93619</v>
      </c>
      <c r="N11" s="38">
        <f t="shared" si="2"/>
        <v>219344746534.16232</v>
      </c>
      <c r="O11" s="38">
        <f t="shared" si="2"/>
        <v>219197384745.785</v>
      </c>
      <c r="P11" s="38">
        <f t="shared" si="2"/>
        <v>219050022957.40768</v>
      </c>
      <c r="Q11" s="38">
        <f t="shared" si="2"/>
        <v>218902661169.0304</v>
      </c>
      <c r="R11" s="38">
        <f t="shared" si="2"/>
        <v>218755299380.65305</v>
      </c>
      <c r="S11" s="38">
        <f t="shared" si="2"/>
        <v>218612016907.38019</v>
      </c>
      <c r="T11" s="38">
        <f t="shared" si="2"/>
        <v>218478704549.80429</v>
      </c>
      <c r="U11" s="38">
        <f t="shared" si="2"/>
        <v>218345392192.22839</v>
      </c>
      <c r="V11" s="38">
        <f t="shared" si="2"/>
        <v>218210040177.10037</v>
      </c>
      <c r="W11" s="38">
        <f t="shared" si="2"/>
        <v>218091005422.38983</v>
      </c>
      <c r="X11" s="38">
        <f t="shared" si="2"/>
        <v>217951574092.15738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30516109793.139858</v>
      </c>
      <c r="E12" s="38">
        <f t="shared" ref="E12:X12" si="3">+E23+E19</f>
        <v>29994776959.413292</v>
      </c>
      <c r="F12" s="38">
        <f t="shared" si="3"/>
        <v>29413290337.179821</v>
      </c>
      <c r="G12" s="38">
        <f t="shared" si="3"/>
        <v>28808276899.885864</v>
      </c>
      <c r="H12" s="38">
        <f t="shared" si="3"/>
        <v>28206738513.535183</v>
      </c>
      <c r="I12" s="38">
        <f t="shared" si="3"/>
        <v>27578465611.351887</v>
      </c>
      <c r="J12" s="38">
        <f t="shared" si="3"/>
        <v>26906748306.358047</v>
      </c>
      <c r="K12" s="38">
        <f t="shared" si="3"/>
        <v>26021260745.371082</v>
      </c>
      <c r="L12" s="38">
        <f t="shared" si="3"/>
        <v>25096788583.453476</v>
      </c>
      <c r="M12" s="38">
        <f t="shared" si="3"/>
        <v>24151277232.980324</v>
      </c>
      <c r="N12" s="38">
        <f t="shared" si="3"/>
        <v>23175014296.678062</v>
      </c>
      <c r="O12" s="38">
        <f t="shared" si="3"/>
        <v>22284051069.998398</v>
      </c>
      <c r="P12" s="38">
        <f t="shared" si="3"/>
        <v>21414449121.992966</v>
      </c>
      <c r="Q12" s="38">
        <f t="shared" si="3"/>
        <v>20559468655.1036</v>
      </c>
      <c r="R12" s="38">
        <f t="shared" si="3"/>
        <v>19746544709.448837</v>
      </c>
      <c r="S12" s="38">
        <f t="shared" si="3"/>
        <v>18957173912.846413</v>
      </c>
      <c r="T12" s="38">
        <f t="shared" si="3"/>
        <v>18129226124.068024</v>
      </c>
      <c r="U12" s="38">
        <f t="shared" si="3"/>
        <v>17413493824.160873</v>
      </c>
      <c r="V12" s="38">
        <f t="shared" si="3"/>
        <v>16610539366.387989</v>
      </c>
      <c r="W12" s="38">
        <f t="shared" si="3"/>
        <v>15691990113.580633</v>
      </c>
      <c r="X12" s="38">
        <f t="shared" si="3"/>
        <v>14649324446.127508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21459237106.645905</v>
      </c>
      <c r="E13" s="13">
        <f t="shared" ref="E13:X13" si="4">+E14+E15</f>
        <v>21463316421.750294</v>
      </c>
      <c r="F13" s="13">
        <f t="shared" si="4"/>
        <v>21467395736.854683</v>
      </c>
      <c r="G13" s="13">
        <f t="shared" si="4"/>
        <v>21477594024.615662</v>
      </c>
      <c r="H13" s="13">
        <f t="shared" si="4"/>
        <v>21453118133.989319</v>
      </c>
      <c r="I13" s="13">
        <f t="shared" si="4"/>
        <v>21457197449.093708</v>
      </c>
      <c r="J13" s="13">
        <f t="shared" si="4"/>
        <v>21461276764.198097</v>
      </c>
      <c r="K13" s="13">
        <f t="shared" si="4"/>
        <v>21489831969.928833</v>
      </c>
      <c r="L13" s="13">
        <f t="shared" si="4"/>
        <v>21493911285.033222</v>
      </c>
      <c r="M13" s="13">
        <f t="shared" si="4"/>
        <v>21506149230.346394</v>
      </c>
      <c r="N13" s="13">
        <f t="shared" si="4"/>
        <v>21497990600.137611</v>
      </c>
      <c r="O13" s="13">
        <f t="shared" si="4"/>
        <v>21497990600.137611</v>
      </c>
      <c r="P13" s="13">
        <f t="shared" si="4"/>
        <v>21497990600.137611</v>
      </c>
      <c r="Q13" s="13">
        <f t="shared" si="4"/>
        <v>21497990600.137611</v>
      </c>
      <c r="R13" s="13">
        <f t="shared" si="4"/>
        <v>21497990600.137611</v>
      </c>
      <c r="S13" s="13">
        <f t="shared" si="4"/>
        <v>21502069915.242004</v>
      </c>
      <c r="T13" s="13">
        <f t="shared" si="4"/>
        <v>21508188887.89859</v>
      </c>
      <c r="U13" s="13">
        <f t="shared" si="4"/>
        <v>21514307860.555176</v>
      </c>
      <c r="V13" s="13">
        <f t="shared" si="4"/>
        <v>21518387175.659565</v>
      </c>
      <c r="W13" s="13">
        <f t="shared" si="4"/>
        <v>21538783751.181519</v>
      </c>
      <c r="X13" s="13">
        <f t="shared" si="4"/>
        <v>21538783751.181519</v>
      </c>
    </row>
    <row r="14" spans="1:24" ht="15.75">
      <c r="A14" s="8" t="s">
        <v>43</v>
      </c>
      <c r="B14" s="2" t="s">
        <v>27</v>
      </c>
      <c r="C14" s="10"/>
      <c r="D14" s="11">
        <v>1062661584.6937094</v>
      </c>
      <c r="E14" s="11">
        <v>1066740899.7980998</v>
      </c>
      <c r="F14" s="11">
        <v>1070820214.9024903</v>
      </c>
      <c r="G14" s="11">
        <v>1081018502.6634665</v>
      </c>
      <c r="H14" s="11">
        <v>1056542612.0371237</v>
      </c>
      <c r="I14" s="11">
        <v>1060621927.1415142</v>
      </c>
      <c r="J14" s="11">
        <v>1064701242.2459046</v>
      </c>
      <c r="K14" s="11">
        <v>1093256447.9766376</v>
      </c>
      <c r="L14" s="11">
        <v>1097335763.081028</v>
      </c>
      <c r="M14" s="11">
        <v>1109573708.3941994</v>
      </c>
      <c r="N14" s="11">
        <v>1101415078.1854186</v>
      </c>
      <c r="O14" s="11">
        <v>1101415078.1854186</v>
      </c>
      <c r="P14" s="11">
        <v>1101415078.1854186</v>
      </c>
      <c r="Q14" s="11">
        <v>1101415078.1854186</v>
      </c>
      <c r="R14" s="11">
        <v>1101415078.1854186</v>
      </c>
      <c r="S14" s="11">
        <v>1105494393.289809</v>
      </c>
      <c r="T14" s="11">
        <v>1111613365.9463947</v>
      </c>
      <c r="U14" s="11">
        <v>1117732338.6029804</v>
      </c>
      <c r="V14" s="11">
        <v>1121811653.7073708</v>
      </c>
      <c r="W14" s="11">
        <v>1142208229.2293229</v>
      </c>
      <c r="X14" s="11">
        <v>1142208229.2293229</v>
      </c>
    </row>
    <row r="15" spans="1:24" ht="15.75">
      <c r="A15" s="8" t="s">
        <v>47</v>
      </c>
      <c r="B15" s="2" t="s">
        <v>6</v>
      </c>
      <c r="C15" s="10"/>
      <c r="D15" s="11">
        <v>20396575521.952194</v>
      </c>
      <c r="E15" s="11">
        <v>20396575521.952194</v>
      </c>
      <c r="F15" s="11">
        <v>20396575521.952194</v>
      </c>
      <c r="G15" s="11">
        <v>20396575521.952194</v>
      </c>
      <c r="H15" s="11">
        <v>20396575521.952194</v>
      </c>
      <c r="I15" s="11">
        <v>20396575521.952194</v>
      </c>
      <c r="J15" s="11">
        <v>20396575521.952194</v>
      </c>
      <c r="K15" s="11">
        <v>20396575521.952194</v>
      </c>
      <c r="L15" s="11">
        <v>20396575521.952194</v>
      </c>
      <c r="M15" s="11">
        <v>20396575521.952194</v>
      </c>
      <c r="N15" s="11">
        <v>20396575521.952194</v>
      </c>
      <c r="O15" s="11">
        <v>20396575521.952194</v>
      </c>
      <c r="P15" s="11">
        <v>20396575521.952194</v>
      </c>
      <c r="Q15" s="11">
        <v>20396575521.952194</v>
      </c>
      <c r="R15" s="11">
        <v>20396575521.952194</v>
      </c>
      <c r="S15" s="11">
        <v>20396575521.952194</v>
      </c>
      <c r="T15" s="11">
        <v>20396575521.952194</v>
      </c>
      <c r="U15" s="11">
        <v>20396575521.952194</v>
      </c>
      <c r="V15" s="11">
        <v>20396575521.952194</v>
      </c>
      <c r="W15" s="11">
        <v>20396575521.952194</v>
      </c>
      <c r="X15" s="11">
        <v>20396575521.952194</v>
      </c>
    </row>
    <row r="16" spans="1:24" ht="15.75">
      <c r="A16" s="15" t="s">
        <v>44</v>
      </c>
      <c r="B16" s="10" t="s">
        <v>11</v>
      </c>
      <c r="C16" s="10"/>
      <c r="D16" s="13">
        <f>+D17+D18</f>
        <v>199384577039.67542</v>
      </c>
      <c r="E16" s="13">
        <f t="shared" ref="E16:X16" si="5">+E17+E18</f>
        <v>199230794929.11035</v>
      </c>
      <c r="F16" s="13">
        <f t="shared" si="5"/>
        <v>199077012818.54529</v>
      </c>
      <c r="G16" s="13">
        <f t="shared" si="5"/>
        <v>198923230707.98022</v>
      </c>
      <c r="H16" s="13">
        <f t="shared" si="5"/>
        <v>198769448597.41516</v>
      </c>
      <c r="I16" s="13">
        <f t="shared" si="5"/>
        <v>198615666486.85007</v>
      </c>
      <c r="J16" s="13">
        <f t="shared" si="5"/>
        <v>198461884376.28497</v>
      </c>
      <c r="K16" s="13">
        <f t="shared" si="5"/>
        <v>198308102265.71991</v>
      </c>
      <c r="L16" s="13">
        <f t="shared" si="5"/>
        <v>198154320155.15485</v>
      </c>
      <c r="M16" s="13">
        <f t="shared" si="5"/>
        <v>198000538044.58978</v>
      </c>
      <c r="N16" s="13">
        <f t="shared" si="5"/>
        <v>197846755934.02472</v>
      </c>
      <c r="O16" s="13">
        <f t="shared" si="5"/>
        <v>197699394145.6474</v>
      </c>
      <c r="P16" s="13">
        <f t="shared" si="5"/>
        <v>197552032357.27008</v>
      </c>
      <c r="Q16" s="13">
        <f t="shared" si="5"/>
        <v>197404670568.89279</v>
      </c>
      <c r="R16" s="13">
        <f t="shared" si="5"/>
        <v>197257308780.51544</v>
      </c>
      <c r="S16" s="13">
        <f t="shared" si="5"/>
        <v>197109946992.13818</v>
      </c>
      <c r="T16" s="13">
        <f t="shared" si="5"/>
        <v>196970515661.9057</v>
      </c>
      <c r="U16" s="13">
        <f t="shared" si="5"/>
        <v>196831084331.67322</v>
      </c>
      <c r="V16" s="13">
        <f t="shared" si="5"/>
        <v>196691653001.4408</v>
      </c>
      <c r="W16" s="13">
        <f t="shared" si="5"/>
        <v>196552221671.20831</v>
      </c>
      <c r="X16" s="13">
        <f t="shared" si="5"/>
        <v>196412790340.97586</v>
      </c>
    </row>
    <row r="17" spans="1:24">
      <c r="A17" s="8" t="s">
        <v>45</v>
      </c>
      <c r="B17" s="2" t="s">
        <v>7</v>
      </c>
      <c r="C17" s="2"/>
      <c r="D17" s="14">
        <v>88665385838.454727</v>
      </c>
      <c r="E17" s="14">
        <v>88594612603.321655</v>
      </c>
      <c r="F17" s="14">
        <v>88523839368.188599</v>
      </c>
      <c r="G17" s="14">
        <v>88453066133.055527</v>
      </c>
      <c r="H17" s="14">
        <v>88382292897.92247</v>
      </c>
      <c r="I17" s="14">
        <v>88311519662.789398</v>
      </c>
      <c r="J17" s="14">
        <v>88240746427.656326</v>
      </c>
      <c r="K17" s="14">
        <v>88169973192.52327</v>
      </c>
      <c r="L17" s="14">
        <v>88099199957.390198</v>
      </c>
      <c r="M17" s="14">
        <v>88028426722.257141</v>
      </c>
      <c r="N17" s="14">
        <v>87957653487.124069</v>
      </c>
      <c r="O17" s="14">
        <v>87893300574.178772</v>
      </c>
      <c r="P17" s="14">
        <v>87828947661.233459</v>
      </c>
      <c r="Q17" s="14">
        <v>87764594748.288162</v>
      </c>
      <c r="R17" s="14">
        <v>87700241835.34285</v>
      </c>
      <c r="S17" s="14">
        <v>87635888922.397552</v>
      </c>
      <c r="T17" s="14">
        <v>87578489892.59201</v>
      </c>
      <c r="U17" s="14">
        <v>87521090862.786484</v>
      </c>
      <c r="V17" s="14">
        <v>87463691832.980942</v>
      </c>
      <c r="W17" s="14">
        <v>87406292803.175415</v>
      </c>
      <c r="X17" s="14">
        <v>87348893773.369873</v>
      </c>
    </row>
    <row r="18" spans="1:24">
      <c r="A18" s="8" t="s">
        <v>46</v>
      </c>
      <c r="B18" s="2" t="s">
        <v>62</v>
      </c>
      <c r="C18" s="2"/>
      <c r="D18" s="14">
        <v>110719191201.2207</v>
      </c>
      <c r="E18" s="14">
        <v>110636182325.7887</v>
      </c>
      <c r="F18" s="14">
        <v>110553173450.35667</v>
      </c>
      <c r="G18" s="14">
        <v>110470164574.92468</v>
      </c>
      <c r="H18" s="14">
        <v>110387155699.49268</v>
      </c>
      <c r="I18" s="14">
        <v>110304146824.06067</v>
      </c>
      <c r="J18" s="14">
        <v>110221137948.62866</v>
      </c>
      <c r="K18" s="14">
        <v>110138129073.19666</v>
      </c>
      <c r="L18" s="14">
        <v>110055120197.76465</v>
      </c>
      <c r="M18" s="14">
        <v>109972111322.33266</v>
      </c>
      <c r="N18" s="14">
        <v>109889102446.90063</v>
      </c>
      <c r="O18" s="14">
        <v>109806093571.46864</v>
      </c>
      <c r="P18" s="14">
        <v>109723084696.03662</v>
      </c>
      <c r="Q18" s="14">
        <v>109640075820.60463</v>
      </c>
      <c r="R18" s="14">
        <v>109557066945.17261</v>
      </c>
      <c r="S18" s="14">
        <v>109474058069.74062</v>
      </c>
      <c r="T18" s="14">
        <v>109392025769.31369</v>
      </c>
      <c r="U18" s="14">
        <v>109309993468.88675</v>
      </c>
      <c r="V18" s="14">
        <v>109227961168.45984</v>
      </c>
      <c r="W18" s="14">
        <v>109145928868.03291</v>
      </c>
      <c r="X18" s="14">
        <v>109063896567.60599</v>
      </c>
    </row>
    <row r="19" spans="1:24" ht="15.75">
      <c r="A19" s="15" t="s">
        <v>48</v>
      </c>
      <c r="B19" s="10" t="s">
        <v>12</v>
      </c>
      <c r="C19" s="10"/>
      <c r="D19" s="13">
        <f>+D20+D21+D22</f>
        <v>30516109793.139858</v>
      </c>
      <c r="E19" s="13">
        <f t="shared" ref="E19:X19" si="6">+E20+E21+E22</f>
        <v>29994776959.413292</v>
      </c>
      <c r="F19" s="13">
        <f t="shared" si="6"/>
        <v>29413290337.179821</v>
      </c>
      <c r="G19" s="13">
        <f t="shared" si="6"/>
        <v>28808276899.885864</v>
      </c>
      <c r="H19" s="13">
        <f t="shared" si="6"/>
        <v>28206738513.535183</v>
      </c>
      <c r="I19" s="13">
        <f t="shared" si="6"/>
        <v>27578465611.351887</v>
      </c>
      <c r="J19" s="13">
        <f t="shared" si="6"/>
        <v>26906748306.358047</v>
      </c>
      <c r="K19" s="13">
        <f t="shared" si="6"/>
        <v>26021260745.371082</v>
      </c>
      <c r="L19" s="13">
        <f t="shared" si="6"/>
        <v>25096788583.453476</v>
      </c>
      <c r="M19" s="13">
        <f t="shared" si="6"/>
        <v>24151277232.980324</v>
      </c>
      <c r="N19" s="13">
        <f t="shared" si="6"/>
        <v>23175014296.678062</v>
      </c>
      <c r="O19" s="13">
        <f t="shared" si="6"/>
        <v>22284051069.998398</v>
      </c>
      <c r="P19" s="13">
        <f t="shared" si="6"/>
        <v>21414449121.992966</v>
      </c>
      <c r="Q19" s="13">
        <f t="shared" si="6"/>
        <v>20559468655.1036</v>
      </c>
      <c r="R19" s="13">
        <f t="shared" si="6"/>
        <v>19746544709.448837</v>
      </c>
      <c r="S19" s="13">
        <f t="shared" si="6"/>
        <v>18957173912.846413</v>
      </c>
      <c r="T19" s="13">
        <f t="shared" si="6"/>
        <v>18129226124.068024</v>
      </c>
      <c r="U19" s="13">
        <f t="shared" si="6"/>
        <v>17413493824.160873</v>
      </c>
      <c r="V19" s="13">
        <f t="shared" si="6"/>
        <v>16610539366.387989</v>
      </c>
      <c r="W19" s="13">
        <f t="shared" si="6"/>
        <v>15691990113.580633</v>
      </c>
      <c r="X19" s="13">
        <f t="shared" si="6"/>
        <v>14649324446.127508</v>
      </c>
    </row>
    <row r="20" spans="1:24" s="16" customFormat="1">
      <c r="A20" s="8" t="s">
        <v>59</v>
      </c>
      <c r="B20" s="2" t="s">
        <v>13</v>
      </c>
      <c r="C20" s="2"/>
      <c r="D20" s="11">
        <v>30516109793.139858</v>
      </c>
      <c r="E20" s="11">
        <v>29994776959.413292</v>
      </c>
      <c r="F20" s="11">
        <v>29413290337.179821</v>
      </c>
      <c r="G20" s="11">
        <v>28808276899.885864</v>
      </c>
      <c r="H20" s="11">
        <v>28206738513.535183</v>
      </c>
      <c r="I20" s="11">
        <v>27578465611.351887</v>
      </c>
      <c r="J20" s="11">
        <v>26906748306.358047</v>
      </c>
      <c r="K20" s="11">
        <v>26021260745.371082</v>
      </c>
      <c r="L20" s="11">
        <v>25096788583.453476</v>
      </c>
      <c r="M20" s="11">
        <v>24151277232.980324</v>
      </c>
      <c r="N20" s="11">
        <v>23175014296.678062</v>
      </c>
      <c r="O20" s="11">
        <v>22284051069.998398</v>
      </c>
      <c r="P20" s="11">
        <v>21414449121.992966</v>
      </c>
      <c r="Q20" s="11">
        <v>20559468655.1036</v>
      </c>
      <c r="R20" s="11">
        <v>19746544709.448837</v>
      </c>
      <c r="S20" s="11">
        <v>18957173912.846413</v>
      </c>
      <c r="T20" s="11">
        <v>18129226124.068024</v>
      </c>
      <c r="U20" s="11">
        <v>17413493824.160873</v>
      </c>
      <c r="V20" s="11">
        <v>16610539366.387989</v>
      </c>
      <c r="W20" s="11">
        <v>15691990113.580633</v>
      </c>
      <c r="X20" s="11">
        <v>14649324446.127508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4330404930.7701988</v>
      </c>
      <c r="E35" s="11">
        <v>4434134041.1112337</v>
      </c>
      <c r="F35" s="11">
        <v>4549951318.8306141</v>
      </c>
      <c r="G35" s="11">
        <v>4505376209.6757069</v>
      </c>
      <c r="H35" s="11">
        <v>4257892482.2803621</v>
      </c>
      <c r="I35" s="11">
        <v>4427583309.1378775</v>
      </c>
      <c r="J35" s="11">
        <v>4617547954.365716</v>
      </c>
      <c r="K35" s="11">
        <v>4588696953.8341141</v>
      </c>
      <c r="L35" s="11">
        <v>4760201923.9067373</v>
      </c>
      <c r="M35" s="11">
        <v>4637284020.3523388</v>
      </c>
      <c r="N35" s="11">
        <v>4988490089.5407877</v>
      </c>
      <c r="O35" s="11">
        <v>5178533173.8424883</v>
      </c>
      <c r="P35" s="11">
        <v>5415847636.5144348</v>
      </c>
      <c r="Q35" s="11">
        <v>5459606321.5104074</v>
      </c>
      <c r="R35" s="11">
        <v>5654531372.8560991</v>
      </c>
      <c r="S35" s="11">
        <v>6086924578.3719444</v>
      </c>
      <c r="T35" s="11">
        <v>6466799373.9435816</v>
      </c>
      <c r="U35" s="11">
        <v>6363763046.557045</v>
      </c>
      <c r="V35" s="11">
        <v>6741082690.1829262</v>
      </c>
      <c r="W35" s="11">
        <v>7246714150.9418182</v>
      </c>
      <c r="X35" s="11">
        <v>7878174776.2772675</v>
      </c>
    </row>
    <row r="36" spans="1:24" ht="15.75">
      <c r="A36" s="25">
        <v>5</v>
      </c>
      <c r="B36" s="9" t="s">
        <v>9</v>
      </c>
      <c r="C36" s="10"/>
      <c r="D36" s="11">
        <v>2388902</v>
      </c>
      <c r="E36" s="11">
        <v>2453937.9999999991</v>
      </c>
      <c r="F36" s="11">
        <v>2520195.9999999991</v>
      </c>
      <c r="G36" s="11">
        <v>2588270.0000000005</v>
      </c>
      <c r="H36" s="11">
        <v>2658947.9999999995</v>
      </c>
      <c r="I36" s="11">
        <v>2732706</v>
      </c>
      <c r="J36" s="11">
        <v>2810118</v>
      </c>
      <c r="K36" s="11">
        <v>2890841</v>
      </c>
      <c r="L36" s="11">
        <v>2973328.9999999991</v>
      </c>
      <c r="M36" s="11">
        <v>3055436.9999999995</v>
      </c>
      <c r="N36" s="11">
        <v>3135772.9999999991</v>
      </c>
      <c r="O36" s="11">
        <v>3213330</v>
      </c>
      <c r="P36" s="11">
        <v>3288923</v>
      </c>
      <c r="Q36" s="11">
        <v>3365171.0000000009</v>
      </c>
      <c r="R36" s="11">
        <v>3445765</v>
      </c>
      <c r="S36" s="11">
        <v>3533176.9999999981</v>
      </c>
      <c r="T36" s="11">
        <v>3628560.9999999991</v>
      </c>
      <c r="U36" s="11">
        <v>3730611.9999999995</v>
      </c>
      <c r="V36" s="11">
        <v>3836338.9999999995</v>
      </c>
      <c r="W36" s="11">
        <v>3941454</v>
      </c>
      <c r="X36" s="11">
        <v>4042899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112776.47873758269</v>
      </c>
      <c r="E39" s="11">
        <f t="shared" si="8"/>
        <v>109753.79051602054</v>
      </c>
      <c r="F39" s="11">
        <f t="shared" si="8"/>
        <v>106799.78425237865</v>
      </c>
      <c r="G39" s="11">
        <f t="shared" si="8"/>
        <v>104151.06200063314</v>
      </c>
      <c r="H39" s="11">
        <f t="shared" si="8"/>
        <v>101612.67962341492</v>
      </c>
      <c r="I39" s="11">
        <f t="shared" si="8"/>
        <v>98859.797193931983</v>
      </c>
      <c r="J39" s="11">
        <f t="shared" si="8"/>
        <v>95944.832450666348</v>
      </c>
      <c r="K39" s="11">
        <f t="shared" si="8"/>
        <v>93069.004756357172</v>
      </c>
      <c r="L39" s="11">
        <f t="shared" si="8"/>
        <v>90301.761097947732</v>
      </c>
      <c r="M39" s="11">
        <f t="shared" si="8"/>
        <v>87580.381064192072</v>
      </c>
      <c r="N39" s="11">
        <f t="shared" si="8"/>
        <v>85056.700570574903</v>
      </c>
      <c r="O39" s="11">
        <f t="shared" si="8"/>
        <v>82777.018312006141</v>
      </c>
      <c r="P39" s="11">
        <f t="shared" si="8"/>
        <v>80614.232422939938</v>
      </c>
      <c r="Q39" s="11">
        <f t="shared" si="8"/>
        <v>78554.781216785341</v>
      </c>
      <c r="R39" s="11">
        <f t="shared" si="8"/>
        <v>76534.253928781109</v>
      </c>
      <c r="S39" s="11">
        <f t="shared" si="8"/>
        <v>74580.413428912347</v>
      </c>
      <c r="T39" s="11">
        <f t="shared" si="8"/>
        <v>72681.044988826907</v>
      </c>
      <c r="U39" s="11">
        <f t="shared" si="8"/>
        <v>70882.746088530475</v>
      </c>
      <c r="V39" s="11">
        <f t="shared" si="8"/>
        <v>69106.501136953681</v>
      </c>
      <c r="W39" s="11">
        <f t="shared" si="8"/>
        <v>67428.680675744894</v>
      </c>
      <c r="X39" s="11">
        <f t="shared" si="8"/>
        <v>66064.420654706351</v>
      </c>
    </row>
    <row r="40" spans="1:24" ht="15.75">
      <c r="B40" s="20" t="s">
        <v>5</v>
      </c>
      <c r="C40" s="7"/>
      <c r="D40" s="11">
        <f t="shared" ref="D40:X40" si="9">+D8/D36</f>
        <v>6504.1560120434306</v>
      </c>
      <c r="E40" s="11">
        <f t="shared" si="9"/>
        <v>6535.0852804535743</v>
      </c>
      <c r="F40" s="11">
        <f t="shared" si="9"/>
        <v>6594.6614282901774</v>
      </c>
      <c r="G40" s="11">
        <f t="shared" si="9"/>
        <v>6834.8056318294421</v>
      </c>
      <c r="H40" s="11">
        <f t="shared" si="9"/>
        <v>7140.124091725791</v>
      </c>
      <c r="I40" s="11">
        <f t="shared" si="9"/>
        <v>7185.3965835730078</v>
      </c>
      <c r="J40" s="11">
        <f t="shared" si="9"/>
        <v>7055.6908067916311</v>
      </c>
      <c r="K40" s="11">
        <f t="shared" si="9"/>
        <v>6978.804817875739</v>
      </c>
      <c r="L40" s="11">
        <f t="shared" si="9"/>
        <v>6928.7678039650991</v>
      </c>
      <c r="M40" s="11">
        <f t="shared" si="9"/>
        <v>6771.9388107790282</v>
      </c>
      <c r="N40" s="11">
        <f t="shared" si="9"/>
        <v>6651.182834868564</v>
      </c>
      <c r="O40" s="11">
        <f t="shared" si="9"/>
        <v>6558.6287869172165</v>
      </c>
      <c r="P40" s="11">
        <f t="shared" si="9"/>
        <v>6428.9248795999574</v>
      </c>
      <c r="Q40" s="11">
        <f t="shared" si="9"/>
        <v>6319.9512829273926</v>
      </c>
      <c r="R40" s="11">
        <f t="shared" si="9"/>
        <v>6238.2643591248707</v>
      </c>
      <c r="S40" s="11">
        <f t="shared" si="9"/>
        <v>6256.5782357289818</v>
      </c>
      <c r="T40" s="11">
        <f t="shared" si="9"/>
        <v>6384.1151510741911</v>
      </c>
      <c r="U40" s="11">
        <f t="shared" si="9"/>
        <v>6591.153477362689</v>
      </c>
      <c r="V40" s="11">
        <f t="shared" si="9"/>
        <v>6794.7675463838368</v>
      </c>
      <c r="W40" s="11">
        <f t="shared" si="9"/>
        <v>7005.9394379539817</v>
      </c>
      <c r="X40" s="11">
        <f t="shared" si="9"/>
        <v>7415.5141173368756</v>
      </c>
    </row>
    <row r="41" spans="1:24" ht="15.75">
      <c r="B41" s="20" t="s">
        <v>38</v>
      </c>
      <c r="C41" s="7"/>
      <c r="D41" s="37">
        <f>+D9/D36</f>
        <v>1052.4669342756713</v>
      </c>
      <c r="E41" s="37">
        <f t="shared" ref="E41:X41" si="10">+E9/E36</f>
        <v>1060.913021471069</v>
      </c>
      <c r="F41" s="37">
        <f t="shared" si="10"/>
        <v>1023.2739152814441</v>
      </c>
      <c r="G41" s="37">
        <f t="shared" si="10"/>
        <v>1032.2127286573198</v>
      </c>
      <c r="H41" s="37">
        <f t="shared" si="10"/>
        <v>1041.1288001623343</v>
      </c>
      <c r="I41" s="37">
        <f t="shared" si="10"/>
        <v>1049.4561240894297</v>
      </c>
      <c r="J41" s="37">
        <f t="shared" si="10"/>
        <v>1053.0047105355798</v>
      </c>
      <c r="K41" s="37">
        <f t="shared" si="10"/>
        <v>1056.4000923398314</v>
      </c>
      <c r="L41" s="37">
        <f t="shared" si="10"/>
        <v>1059.5257888254102</v>
      </c>
      <c r="M41" s="37">
        <f t="shared" si="10"/>
        <v>1062.7415539986835</v>
      </c>
      <c r="N41" s="37">
        <f t="shared" si="10"/>
        <v>1065.812077535149</v>
      </c>
      <c r="O41" s="37">
        <f t="shared" si="10"/>
        <v>1068.4871447596674</v>
      </c>
      <c r="P41" s="37">
        <f t="shared" si="10"/>
        <v>1071.8682565580655</v>
      </c>
      <c r="Q41" s="37">
        <f t="shared" si="10"/>
        <v>1075.851735087675</v>
      </c>
      <c r="R41" s="37">
        <f t="shared" si="10"/>
        <v>1080.0552009160931</v>
      </c>
      <c r="S41" s="37">
        <f t="shared" si="10"/>
        <v>1084.2967210867953</v>
      </c>
      <c r="T41" s="37">
        <f t="shared" si="10"/>
        <v>1089.8324032952557</v>
      </c>
      <c r="U41" s="37">
        <f t="shared" si="10"/>
        <v>1095.8257996126545</v>
      </c>
      <c r="V41" s="37">
        <f t="shared" si="10"/>
        <v>1102.1847098561204</v>
      </c>
      <c r="W41" s="37">
        <f t="shared" si="10"/>
        <v>1108.8445042579422</v>
      </c>
      <c r="X41" s="37">
        <f t="shared" si="10"/>
        <v>1115.7110411958465</v>
      </c>
    </row>
    <row r="42" spans="1:24" ht="15.75">
      <c r="B42" s="20" t="s">
        <v>10</v>
      </c>
      <c r="C42" s="9"/>
      <c r="D42" s="11">
        <f t="shared" ref="D42:X42" si="11">+D10/D36</f>
        <v>105219.85579126359</v>
      </c>
      <c r="E42" s="11">
        <f t="shared" si="11"/>
        <v>102157.7922140959</v>
      </c>
      <c r="F42" s="11">
        <f t="shared" si="11"/>
        <v>99181.848908807035</v>
      </c>
      <c r="G42" s="11">
        <f t="shared" si="11"/>
        <v>96284.043640146396</v>
      </c>
      <c r="H42" s="11">
        <f t="shared" si="11"/>
        <v>93431.426731526793</v>
      </c>
      <c r="I42" s="11">
        <f t="shared" si="11"/>
        <v>90624.944486269538</v>
      </c>
      <c r="J42" s="11">
        <f t="shared" si="11"/>
        <v>87836.136933339149</v>
      </c>
      <c r="K42" s="11">
        <f t="shared" si="11"/>
        <v>85033.799846141599</v>
      </c>
      <c r="L42" s="11">
        <f t="shared" si="11"/>
        <v>82313.467505157227</v>
      </c>
      <c r="M42" s="11">
        <f t="shared" si="11"/>
        <v>79745.700699414374</v>
      </c>
      <c r="N42" s="11">
        <f t="shared" si="11"/>
        <v>77339.705658171195</v>
      </c>
      <c r="O42" s="11">
        <f t="shared" si="11"/>
        <v>75149.902380329251</v>
      </c>
      <c r="P42" s="11">
        <f t="shared" si="11"/>
        <v>73113.439286781912</v>
      </c>
      <c r="Q42" s="11">
        <f t="shared" si="11"/>
        <v>71158.978198770274</v>
      </c>
      <c r="R42" s="11">
        <f t="shared" si="11"/>
        <v>69215.934368740142</v>
      </c>
      <c r="S42" s="11">
        <f t="shared" si="11"/>
        <v>67239.538472096567</v>
      </c>
      <c r="T42" s="11">
        <f t="shared" si="11"/>
        <v>65207.097434457457</v>
      </c>
      <c r="U42" s="11">
        <f t="shared" si="11"/>
        <v>63195.766811555128</v>
      </c>
      <c r="V42" s="11">
        <f t="shared" si="11"/>
        <v>61209.548880713723</v>
      </c>
      <c r="W42" s="11">
        <f t="shared" si="11"/>
        <v>59313.896733532973</v>
      </c>
      <c r="X42" s="11">
        <f t="shared" si="11"/>
        <v>57533.195496173634</v>
      </c>
    </row>
    <row r="43" spans="1:24" ht="15.75">
      <c r="B43" s="26" t="s">
        <v>32</v>
      </c>
      <c r="C43" s="9"/>
      <c r="D43" s="11">
        <f t="shared" ref="D43:X43" si="12">+D11/D36</f>
        <v>92445.740405559263</v>
      </c>
      <c r="E43" s="11">
        <f t="shared" si="12"/>
        <v>89934.672901622107</v>
      </c>
      <c r="F43" s="11">
        <f t="shared" si="12"/>
        <v>87510.816045815503</v>
      </c>
      <c r="G43" s="11">
        <f t="shared" si="12"/>
        <v>85153.722267227087</v>
      </c>
      <c r="H43" s="11">
        <f t="shared" si="12"/>
        <v>82823.194260062446</v>
      </c>
      <c r="I43" s="11">
        <f t="shared" si="12"/>
        <v>80532.945708738436</v>
      </c>
      <c r="J43" s="11">
        <f t="shared" si="12"/>
        <v>78261.183744057387</v>
      </c>
      <c r="K43" s="11">
        <f t="shared" si="12"/>
        <v>76032.522797223632</v>
      </c>
      <c r="L43" s="11">
        <f t="shared" si="12"/>
        <v>73872.831240736617</v>
      </c>
      <c r="M43" s="11">
        <f t="shared" si="12"/>
        <v>71841.339643048181</v>
      </c>
      <c r="N43" s="11">
        <f t="shared" si="12"/>
        <v>69949.178889595132</v>
      </c>
      <c r="O43" s="11">
        <f t="shared" si="12"/>
        <v>68215.024521535292</v>
      </c>
      <c r="P43" s="11">
        <f t="shared" si="12"/>
        <v>66602.356746390142</v>
      </c>
      <c r="Q43" s="11">
        <f t="shared" si="12"/>
        <v>65049.491145927008</v>
      </c>
      <c r="R43" s="11">
        <f t="shared" si="12"/>
        <v>63485.263615090713</v>
      </c>
      <c r="S43" s="11">
        <f t="shared" si="12"/>
        <v>61874.063175261334</v>
      </c>
      <c r="T43" s="11">
        <f t="shared" si="12"/>
        <v>60210.839655115167</v>
      </c>
      <c r="U43" s="11">
        <f t="shared" si="12"/>
        <v>58528.035666059193</v>
      </c>
      <c r="V43" s="11">
        <f t="shared" si="12"/>
        <v>56879.759629454122</v>
      </c>
      <c r="W43" s="11">
        <f t="shared" si="12"/>
        <v>55332.627355891971</v>
      </c>
      <c r="X43" s="11">
        <f t="shared" si="12"/>
        <v>53909.725197725042</v>
      </c>
    </row>
    <row r="44" spans="1:24" ht="15.75">
      <c r="B44" s="26" t="s">
        <v>33</v>
      </c>
      <c r="C44" s="9"/>
      <c r="D44" s="11">
        <f t="shared" ref="D44:X44" si="13">+D12/D36</f>
        <v>12774.115385704335</v>
      </c>
      <c r="E44" s="11">
        <f t="shared" si="13"/>
        <v>12223.119312473789</v>
      </c>
      <c r="F44" s="11">
        <f t="shared" si="13"/>
        <v>11671.032862991542</v>
      </c>
      <c r="G44" s="11">
        <f t="shared" si="13"/>
        <v>11130.321372919308</v>
      </c>
      <c r="H44" s="11">
        <f t="shared" si="13"/>
        <v>10608.232471464349</v>
      </c>
      <c r="I44" s="11">
        <f t="shared" si="13"/>
        <v>10091.998777531095</v>
      </c>
      <c r="J44" s="11">
        <f t="shared" si="13"/>
        <v>9574.9531892817486</v>
      </c>
      <c r="K44" s="11">
        <f t="shared" si="13"/>
        <v>9001.2770489179729</v>
      </c>
      <c r="L44" s="11">
        <f t="shared" si="13"/>
        <v>8440.6362644206147</v>
      </c>
      <c r="M44" s="11">
        <f t="shared" si="13"/>
        <v>7904.361056366185</v>
      </c>
      <c r="N44" s="11">
        <f t="shared" si="13"/>
        <v>7390.5267685760637</v>
      </c>
      <c r="O44" s="11">
        <f t="shared" si="13"/>
        <v>6934.8778587939605</v>
      </c>
      <c r="P44" s="11">
        <f t="shared" si="13"/>
        <v>6511.0825403917834</v>
      </c>
      <c r="Q44" s="11">
        <f t="shared" si="13"/>
        <v>6109.4870528432566</v>
      </c>
      <c r="R44" s="11">
        <f t="shared" si="13"/>
        <v>5730.6707536494323</v>
      </c>
      <c r="S44" s="11">
        <f t="shared" si="13"/>
        <v>5365.4752968352341</v>
      </c>
      <c r="T44" s="11">
        <f t="shared" si="13"/>
        <v>4996.257779342287</v>
      </c>
      <c r="U44" s="11">
        <f t="shared" si="13"/>
        <v>4667.7311454959336</v>
      </c>
      <c r="V44" s="11">
        <f t="shared" si="13"/>
        <v>4329.7892512595972</v>
      </c>
      <c r="W44" s="11">
        <f t="shared" si="13"/>
        <v>3981.2693776410006</v>
      </c>
      <c r="X44" s="11">
        <f t="shared" si="13"/>
        <v>3623.4702984485907</v>
      </c>
    </row>
    <row r="45" spans="1:24" ht="15.75">
      <c r="B45" s="10" t="s">
        <v>31</v>
      </c>
      <c r="C45" s="9"/>
      <c r="D45" s="11">
        <f t="shared" ref="D45:X45" si="14">+D13/D36</f>
        <v>8982.8871618199082</v>
      </c>
      <c r="E45" s="11">
        <f t="shared" si="14"/>
        <v>8746.478689253885</v>
      </c>
      <c r="F45" s="11">
        <f t="shared" si="14"/>
        <v>8518.1453096722198</v>
      </c>
      <c r="G45" s="11">
        <f t="shared" si="14"/>
        <v>8298.0500583848116</v>
      </c>
      <c r="H45" s="11">
        <f t="shared" si="14"/>
        <v>8068.2729162019423</v>
      </c>
      <c r="I45" s="11">
        <f t="shared" si="14"/>
        <v>7851.9963176037627</v>
      </c>
      <c r="J45" s="11">
        <f t="shared" si="14"/>
        <v>7637.1443349347246</v>
      </c>
      <c r="K45" s="11">
        <f t="shared" si="14"/>
        <v>7433.7647660071352</v>
      </c>
      <c r="L45" s="11">
        <f t="shared" si="14"/>
        <v>7228.9044653427954</v>
      </c>
      <c r="M45" s="11">
        <f t="shared" si="14"/>
        <v>7038.6492113391296</v>
      </c>
      <c r="N45" s="11">
        <f t="shared" si="14"/>
        <v>6855.7228473290697</v>
      </c>
      <c r="O45" s="11">
        <f t="shared" si="14"/>
        <v>6690.252977483673</v>
      </c>
      <c r="P45" s="11">
        <f t="shared" si="14"/>
        <v>6536.4834020552053</v>
      </c>
      <c r="Q45" s="11">
        <f t="shared" si="14"/>
        <v>6388.3798476028724</v>
      </c>
      <c r="R45" s="11">
        <f t="shared" si="14"/>
        <v>6238.9601728897969</v>
      </c>
      <c r="S45" s="11">
        <f t="shared" si="14"/>
        <v>6085.7607516526959</v>
      </c>
      <c r="T45" s="11">
        <f t="shared" si="14"/>
        <v>5927.4706661672753</v>
      </c>
      <c r="U45" s="11">
        <f t="shared" si="14"/>
        <v>5766.9647394462836</v>
      </c>
      <c r="V45" s="11">
        <f t="shared" si="14"/>
        <v>5609.0942890238757</v>
      </c>
      <c r="W45" s="11">
        <f t="shared" si="14"/>
        <v>5464.6797225545497</v>
      </c>
      <c r="X45" s="11">
        <f t="shared" si="14"/>
        <v>5327.5591972941984</v>
      </c>
    </row>
    <row r="46" spans="1:24" ht="15.75">
      <c r="B46" s="10" t="s">
        <v>11</v>
      </c>
      <c r="C46" s="9"/>
      <c r="D46" s="11">
        <f t="shared" ref="D46:X46" si="15">+D16/D36</f>
        <v>83462.853243739344</v>
      </c>
      <c r="E46" s="11">
        <f t="shared" si="15"/>
        <v>81188.194212368209</v>
      </c>
      <c r="F46" s="11">
        <f t="shared" si="15"/>
        <v>78992.670736143278</v>
      </c>
      <c r="G46" s="11">
        <f t="shared" si="15"/>
        <v>76855.672208842268</v>
      </c>
      <c r="H46" s="11">
        <f t="shared" si="15"/>
        <v>74754.921343860507</v>
      </c>
      <c r="I46" s="11">
        <f t="shared" si="15"/>
        <v>72680.94939113468</v>
      </c>
      <c r="J46" s="11">
        <f t="shared" si="15"/>
        <v>70624.039409122663</v>
      </c>
      <c r="K46" s="11">
        <f t="shared" si="15"/>
        <v>68598.758031216494</v>
      </c>
      <c r="L46" s="11">
        <f t="shared" si="15"/>
        <v>66643.926775393818</v>
      </c>
      <c r="M46" s="11">
        <f t="shared" si="15"/>
        <v>64802.690431709052</v>
      </c>
      <c r="N46" s="11">
        <f t="shared" si="15"/>
        <v>63093.456042266065</v>
      </c>
      <c r="O46" s="11">
        <f t="shared" si="15"/>
        <v>61524.771544051626</v>
      </c>
      <c r="P46" s="11">
        <f t="shared" si="15"/>
        <v>60065.873344334934</v>
      </c>
      <c r="Q46" s="11">
        <f t="shared" si="15"/>
        <v>58661.11129832414</v>
      </c>
      <c r="R46" s="11">
        <f t="shared" si="15"/>
        <v>57246.303442200915</v>
      </c>
      <c r="S46" s="11">
        <f t="shared" si="15"/>
        <v>55788.302423608635</v>
      </c>
      <c r="T46" s="11">
        <f t="shared" si="15"/>
        <v>54283.368988947892</v>
      </c>
      <c r="U46" s="11">
        <f t="shared" si="15"/>
        <v>52761.070926612912</v>
      </c>
      <c r="V46" s="11">
        <f t="shared" si="15"/>
        <v>51270.665340430241</v>
      </c>
      <c r="W46" s="11">
        <f t="shared" si="15"/>
        <v>49867.947633337419</v>
      </c>
      <c r="X46" s="11">
        <f t="shared" si="15"/>
        <v>48582.166000430843</v>
      </c>
    </row>
    <row r="47" spans="1:24" ht="15.75">
      <c r="B47" s="10" t="s">
        <v>12</v>
      </c>
      <c r="C47" s="9"/>
      <c r="D47" s="11">
        <f t="shared" ref="D47:X47" si="16">+D19/D36</f>
        <v>12774.115385704335</v>
      </c>
      <c r="E47" s="11">
        <f t="shared" si="16"/>
        <v>12223.119312473789</v>
      </c>
      <c r="F47" s="11">
        <f t="shared" si="16"/>
        <v>11671.032862991542</v>
      </c>
      <c r="G47" s="11">
        <f t="shared" si="16"/>
        <v>11130.321372919308</v>
      </c>
      <c r="H47" s="11">
        <f t="shared" si="16"/>
        <v>10608.232471464349</v>
      </c>
      <c r="I47" s="11">
        <f t="shared" si="16"/>
        <v>10091.998777531095</v>
      </c>
      <c r="J47" s="11">
        <f t="shared" si="16"/>
        <v>9574.9531892817486</v>
      </c>
      <c r="K47" s="11">
        <f t="shared" si="16"/>
        <v>9001.2770489179729</v>
      </c>
      <c r="L47" s="11">
        <f t="shared" si="16"/>
        <v>8440.6362644206147</v>
      </c>
      <c r="M47" s="11">
        <f t="shared" si="16"/>
        <v>7904.361056366185</v>
      </c>
      <c r="N47" s="11">
        <f t="shared" si="16"/>
        <v>7390.5267685760637</v>
      </c>
      <c r="O47" s="11">
        <f t="shared" si="16"/>
        <v>6934.8778587939605</v>
      </c>
      <c r="P47" s="11">
        <f t="shared" si="16"/>
        <v>6511.0825403917834</v>
      </c>
      <c r="Q47" s="11">
        <f t="shared" si="16"/>
        <v>6109.4870528432566</v>
      </c>
      <c r="R47" s="11">
        <f t="shared" si="16"/>
        <v>5730.6707536494323</v>
      </c>
      <c r="S47" s="11">
        <f t="shared" si="16"/>
        <v>5365.4752968352341</v>
      </c>
      <c r="T47" s="11">
        <f t="shared" si="16"/>
        <v>4996.257779342287</v>
      </c>
      <c r="U47" s="11">
        <f t="shared" si="16"/>
        <v>4667.7311454959336</v>
      </c>
      <c r="V47" s="11">
        <f t="shared" si="16"/>
        <v>4329.7892512595972</v>
      </c>
      <c r="W47" s="11">
        <f t="shared" si="16"/>
        <v>3981.2693776410006</v>
      </c>
      <c r="X47" s="11">
        <f t="shared" si="16"/>
        <v>3623.4702984485907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1812.7176965694696</v>
      </c>
      <c r="E50" s="11">
        <f t="shared" ref="E50:X50" si="18">+E35/E36</f>
        <v>1806.9462395183723</v>
      </c>
      <c r="F50" s="11">
        <f t="shared" si="18"/>
        <v>1805.3958179564668</v>
      </c>
      <c r="G50" s="11">
        <f t="shared" si="18"/>
        <v>1740.6901944834603</v>
      </c>
      <c r="H50" s="11">
        <f t="shared" si="18"/>
        <v>1601.3447733014571</v>
      </c>
      <c r="I50" s="11">
        <f t="shared" si="18"/>
        <v>1620.2194122374956</v>
      </c>
      <c r="J50" s="11">
        <f t="shared" si="18"/>
        <v>1643.186497636653</v>
      </c>
      <c r="K50" s="11">
        <f t="shared" si="18"/>
        <v>1587.3224967523686</v>
      </c>
      <c r="L50" s="11">
        <f t="shared" si="18"/>
        <v>1600.9671058623983</v>
      </c>
      <c r="M50" s="11">
        <f t="shared" si="18"/>
        <v>1517.7154758394101</v>
      </c>
      <c r="N50" s="11">
        <f t="shared" si="18"/>
        <v>1590.8326557887924</v>
      </c>
      <c r="O50" s="11">
        <f t="shared" si="18"/>
        <v>1611.5783856132075</v>
      </c>
      <c r="P50" s="11">
        <f t="shared" si="18"/>
        <v>1646.6933511409161</v>
      </c>
      <c r="Q50" s="11">
        <f t="shared" si="18"/>
        <v>1622.3860010413753</v>
      </c>
      <c r="R50" s="11">
        <f t="shared" si="18"/>
        <v>1641.0089988307673</v>
      </c>
      <c r="S50" s="11">
        <f t="shared" si="18"/>
        <v>1722.7907286761879</v>
      </c>
      <c r="T50" s="11">
        <f t="shared" si="18"/>
        <v>1782.1939258961288</v>
      </c>
      <c r="U50" s="11">
        <f t="shared" si="18"/>
        <v>1705.8228104549726</v>
      </c>
      <c r="V50" s="11">
        <f t="shared" si="18"/>
        <v>1757.1655399022159</v>
      </c>
      <c r="W50" s="11">
        <f t="shared" si="18"/>
        <v>1838.5890463117971</v>
      </c>
      <c r="X50" s="11">
        <f t="shared" si="18"/>
        <v>1948.6449639917464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-2.6802470296980796</v>
      </c>
      <c r="F53" s="32">
        <f>IFERROR(((F39/$D39)-1)*100,0)</f>
        <v>-5.2995930996489804</v>
      </c>
      <c r="G53" s="32">
        <f>IFERROR(((G39/$D39)-1)*100,0)</f>
        <v>-7.6482408685767282</v>
      </c>
      <c r="H53" s="32">
        <f t="shared" ref="H53:X53" si="19">IFERROR(((H39/$D39)-1)*100,0)</f>
        <v>-9.8990491981440378</v>
      </c>
      <c r="I53" s="32">
        <f t="shared" si="19"/>
        <v>-12.340056809215639</v>
      </c>
      <c r="J53" s="32">
        <f t="shared" si="19"/>
        <v>-14.92478438352518</v>
      </c>
      <c r="K53" s="32">
        <f t="shared" si="19"/>
        <v>-17.474808756072658</v>
      </c>
      <c r="L53" s="32">
        <f t="shared" si="19"/>
        <v>-19.928550608439298</v>
      </c>
      <c r="M53" s="32">
        <f t="shared" si="19"/>
        <v>-22.341624738983835</v>
      </c>
      <c r="N53" s="32">
        <f t="shared" si="19"/>
        <v>-24.57939676544466</v>
      </c>
      <c r="O53" s="32">
        <f t="shared" si="19"/>
        <v>-26.600813184974225</v>
      </c>
      <c r="P53" s="32">
        <f t="shared" si="19"/>
        <v>-28.518576457312903</v>
      </c>
      <c r="Q53" s="32">
        <f t="shared" si="19"/>
        <v>-30.344711861794448</v>
      </c>
      <c r="R53" s="32">
        <f t="shared" si="19"/>
        <v>-32.136333049671542</v>
      </c>
      <c r="S53" s="32">
        <f t="shared" si="19"/>
        <v>-33.868822414244725</v>
      </c>
      <c r="T53" s="32">
        <f t="shared" si="19"/>
        <v>-35.553010873883586</v>
      </c>
      <c r="U53" s="32">
        <f t="shared" si="19"/>
        <v>-37.147579990091629</v>
      </c>
      <c r="V53" s="32">
        <f t="shared" si="19"/>
        <v>-38.722593655582912</v>
      </c>
      <c r="W53" s="32">
        <f t="shared" si="19"/>
        <v>-40.210333368677588</v>
      </c>
      <c r="X53" s="32">
        <f t="shared" si="19"/>
        <v>-41.420035991343262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0.47553085062648215</v>
      </c>
      <c r="F54" s="32">
        <f t="shared" ref="F54:I54" si="21">IFERROR(((F40/$D40)-1)*100,0)</f>
        <v>1.3915013120712638</v>
      </c>
      <c r="G54" s="32">
        <f t="shared" si="21"/>
        <v>5.0836667997164131</v>
      </c>
      <c r="H54" s="32">
        <f t="shared" si="21"/>
        <v>9.777872463464421</v>
      </c>
      <c r="I54" s="32">
        <f t="shared" si="21"/>
        <v>10.473927289999763</v>
      </c>
      <c r="J54" s="32">
        <f t="shared" ref="J54:X54" si="22">IFERROR(((J40/$D40)-1)*100,0)</f>
        <v>8.4797288645436897</v>
      </c>
      <c r="K54" s="32">
        <f t="shared" si="22"/>
        <v>7.2976233188967843</v>
      </c>
      <c r="L54" s="32">
        <f t="shared" si="22"/>
        <v>6.5283149902221727</v>
      </c>
      <c r="M54" s="32">
        <f t="shared" si="22"/>
        <v>4.1171029452515828</v>
      </c>
      <c r="N54" s="32">
        <f t="shared" si="22"/>
        <v>2.2605057835773046</v>
      </c>
      <c r="O54" s="32">
        <f t="shared" si="22"/>
        <v>0.83750719959547748</v>
      </c>
      <c r="P54" s="32">
        <f t="shared" si="22"/>
        <v>-1.1566624832518024</v>
      </c>
      <c r="Q54" s="32">
        <f t="shared" si="22"/>
        <v>-2.8321080978831792</v>
      </c>
      <c r="R54" s="32">
        <f t="shared" si="22"/>
        <v>-4.0880269849957624</v>
      </c>
      <c r="S54" s="32">
        <f t="shared" si="22"/>
        <v>-3.8064550705121603</v>
      </c>
      <c r="T54" s="32">
        <f t="shared" si="22"/>
        <v>-1.8456024232347046</v>
      </c>
      <c r="U54" s="32">
        <f t="shared" si="22"/>
        <v>1.3375673209278682</v>
      </c>
      <c r="V54" s="32">
        <f t="shared" si="22"/>
        <v>4.4680898459737994</v>
      </c>
      <c r="W54" s="32">
        <f t="shared" si="22"/>
        <v>7.714812267439819</v>
      </c>
      <c r="X54" s="39">
        <f t="shared" si="22"/>
        <v>14.011934886031764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0.80250380513953168</v>
      </c>
      <c r="F55" s="32">
        <f t="shared" ref="F55:I55" si="23">IFERROR(((F41/$D41)-1)*100,0)</f>
        <v>-2.7737706566827502</v>
      </c>
      <c r="G55" s="32">
        <f t="shared" si="23"/>
        <v>-1.92445054174466</v>
      </c>
      <c r="H55" s="32">
        <f t="shared" si="23"/>
        <v>-1.0772912425168091</v>
      </c>
      <c r="I55" s="32">
        <f t="shared" si="23"/>
        <v>-0.28607171286703093</v>
      </c>
      <c r="J55" s="32">
        <f t="shared" ref="J55:X55" si="24">IFERROR(((J41/$D41)-1)*100,0)</f>
        <v>5.1096736856504066E-2</v>
      </c>
      <c r="K55" s="32">
        <f t="shared" si="24"/>
        <v>0.37370846874795749</v>
      </c>
      <c r="L55" s="32">
        <f t="shared" si="24"/>
        <v>0.67069608743546283</v>
      </c>
      <c r="M55" s="32">
        <f t="shared" si="24"/>
        <v>0.97624157001030554</v>
      </c>
      <c r="N55" s="32">
        <f t="shared" si="24"/>
        <v>1.2679869385789466</v>
      </c>
      <c r="O55" s="32">
        <f t="shared" si="24"/>
        <v>1.5221580804361867</v>
      </c>
      <c r="P55" s="32">
        <f t="shared" si="24"/>
        <v>1.8434139496977586</v>
      </c>
      <c r="Q55" s="32">
        <f t="shared" si="24"/>
        <v>2.221903610501319</v>
      </c>
      <c r="R55" s="32">
        <f t="shared" si="24"/>
        <v>2.6212953340342793</v>
      </c>
      <c r="S55" s="32">
        <f t="shared" si="24"/>
        <v>3.0243027856290627</v>
      </c>
      <c r="T55" s="32">
        <f t="shared" si="24"/>
        <v>3.5502748640079629</v>
      </c>
      <c r="U55" s="32">
        <f t="shared" si="24"/>
        <v>4.1197365850570433</v>
      </c>
      <c r="V55" s="32">
        <f t="shared" si="24"/>
        <v>4.7239275611699716</v>
      </c>
      <c r="W55" s="32">
        <f t="shared" si="24"/>
        <v>5.3567070039184594</v>
      </c>
      <c r="X55" s="32">
        <f t="shared" si="24"/>
        <v>6.0091300601002873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-2.9101575497710752</v>
      </c>
      <c r="F56" s="32">
        <f t="shared" ref="F56:I56" si="25">IFERROR(((F42/$D42)-1)*100,0)</f>
        <v>-5.7384671714764801</v>
      </c>
      <c r="G56" s="32">
        <f t="shared" si="25"/>
        <v>-8.4925151093574573</v>
      </c>
      <c r="H56" s="32">
        <f t="shared" si="25"/>
        <v>-11.203616438253651</v>
      </c>
      <c r="I56" s="32">
        <f t="shared" si="25"/>
        <v>-13.870871800040874</v>
      </c>
      <c r="J56" s="32">
        <f t="shared" ref="J56:X56" si="26">IFERROR(((J42/$D42)-1)*100,0)</f>
        <v>-16.521329293978948</v>
      </c>
      <c r="K56" s="32">
        <f t="shared" si="26"/>
        <v>-19.184645135008861</v>
      </c>
      <c r="L56" s="32">
        <f t="shared" si="26"/>
        <v>-21.770024406370915</v>
      </c>
      <c r="M56" s="32">
        <f t="shared" si="26"/>
        <v>-24.210406771878823</v>
      </c>
      <c r="N56" s="32">
        <f t="shared" si="26"/>
        <v>-26.497042714448661</v>
      </c>
      <c r="O56" s="32">
        <f t="shared" si="26"/>
        <v>-28.578211958955222</v>
      </c>
      <c r="P56" s="32">
        <f t="shared" si="26"/>
        <v>-30.513648078148648</v>
      </c>
      <c r="Q56" s="32">
        <f t="shared" si="26"/>
        <v>-32.371150232389297</v>
      </c>
      <c r="R56" s="32">
        <f t="shared" si="26"/>
        <v>-34.217801527829941</v>
      </c>
      <c r="S56" s="32">
        <f t="shared" si="26"/>
        <v>-36.096150325954483</v>
      </c>
      <c r="T56" s="32">
        <f t="shared" si="26"/>
        <v>-38.027763919562787</v>
      </c>
      <c r="U56" s="32">
        <f t="shared" si="26"/>
        <v>-39.939314365794566</v>
      </c>
      <c r="V56" s="32">
        <f t="shared" si="26"/>
        <v>-41.826997936452258</v>
      </c>
      <c r="W56" s="32">
        <f t="shared" si="26"/>
        <v>-43.628608604823981</v>
      </c>
      <c r="X56" s="32">
        <f t="shared" si="26"/>
        <v>-45.320970967391673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-2.7162609038784313</v>
      </c>
      <c r="F57" s="32">
        <f t="shared" ref="F57:I57" si="27">IFERROR(((F43/$D43)-1)*100,0)</f>
        <v>-5.3381846887636586</v>
      </c>
      <c r="G57" s="32">
        <f t="shared" si="27"/>
        <v>-7.8878898111931495</v>
      </c>
      <c r="H57" s="32">
        <f t="shared" si="27"/>
        <v>-10.408858324118263</v>
      </c>
      <c r="I57" s="32">
        <f t="shared" si="27"/>
        <v>-12.886255921105095</v>
      </c>
      <c r="J57" s="32">
        <f t="shared" ref="J57:X57" si="28">IFERROR(((J43/$D43)-1)*100,0)</f>
        <v>-15.343656288839547</v>
      </c>
      <c r="K57" s="32">
        <f t="shared" si="28"/>
        <v>-17.754433612983011</v>
      </c>
      <c r="L57" s="32">
        <f t="shared" si="28"/>
        <v>-20.090605671330376</v>
      </c>
      <c r="M57" s="32">
        <f t="shared" si="28"/>
        <v>-22.288101833702257</v>
      </c>
      <c r="N57" s="32">
        <f t="shared" si="28"/>
        <v>-24.334881647625693</v>
      </c>
      <c r="O57" s="32">
        <f t="shared" si="28"/>
        <v>-26.210743488800968</v>
      </c>
      <c r="P57" s="32">
        <f t="shared" si="28"/>
        <v>-27.955191386638532</v>
      </c>
      <c r="Q57" s="32">
        <f t="shared" si="28"/>
        <v>-29.634950338917697</v>
      </c>
      <c r="R57" s="32">
        <f t="shared" si="28"/>
        <v>-31.326999668582889</v>
      </c>
      <c r="S57" s="32">
        <f t="shared" si="28"/>
        <v>-33.069860326911815</v>
      </c>
      <c r="T57" s="32">
        <f t="shared" si="28"/>
        <v>-34.868995163032558</v>
      </c>
      <c r="U57" s="32">
        <f t="shared" si="28"/>
        <v>-36.689310497923621</v>
      </c>
      <c r="V57" s="32">
        <f t="shared" si="28"/>
        <v>-38.472276407844497</v>
      </c>
      <c r="W57" s="32">
        <f t="shared" si="28"/>
        <v>-40.145833530947073</v>
      </c>
      <c r="X57" s="32">
        <f t="shared" si="28"/>
        <v>-41.685008999632444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-4.3133794912105783</v>
      </c>
      <c r="F58" s="32">
        <f t="shared" ref="F58:I58" si="29">IFERROR(((F44/$D44)-1)*100,0)</f>
        <v>-8.6352948083377008</v>
      </c>
      <c r="G58" s="32">
        <f t="shared" si="29"/>
        <v>-12.868163181182911</v>
      </c>
      <c r="H58" s="32">
        <f t="shared" si="29"/>
        <v>-16.955247771316138</v>
      </c>
      <c r="I58" s="32">
        <f t="shared" si="29"/>
        <v>-20.996495860486974</v>
      </c>
      <c r="J58" s="32">
        <f t="shared" ref="J58:X58" si="30">IFERROR(((J44/$D44)-1)*100,0)</f>
        <v>-25.044099726880564</v>
      </c>
      <c r="K58" s="32">
        <f t="shared" si="30"/>
        <v>-29.53502628454876</v>
      </c>
      <c r="L58" s="32">
        <f t="shared" si="30"/>
        <v>-33.923907765334334</v>
      </c>
      <c r="M58" s="32">
        <f t="shared" si="30"/>
        <v>-38.122047455340436</v>
      </c>
      <c r="N58" s="32">
        <f t="shared" si="30"/>
        <v>-42.14451219967146</v>
      </c>
      <c r="O58" s="32">
        <f t="shared" si="30"/>
        <v>-45.711482561408012</v>
      </c>
      <c r="P58" s="32">
        <f t="shared" si="30"/>
        <v>-49.029092474940271</v>
      </c>
      <c r="Q58" s="32">
        <f t="shared" si="30"/>
        <v>-52.172914770439164</v>
      </c>
      <c r="R58" s="32">
        <f t="shared" si="30"/>
        <v>-55.13841404577655</v>
      </c>
      <c r="S58" s="32">
        <f t="shared" si="30"/>
        <v>-57.997284862168996</v>
      </c>
      <c r="T58" s="32">
        <f t="shared" si="30"/>
        <v>-60.887641699763741</v>
      </c>
      <c r="U58" s="32">
        <f t="shared" si="30"/>
        <v>-63.45945684254859</v>
      </c>
      <c r="V58" s="32">
        <f t="shared" si="30"/>
        <v>-66.104977757558729</v>
      </c>
      <c r="W58" s="32">
        <f t="shared" si="30"/>
        <v>-68.833306593609706</v>
      </c>
      <c r="X58" s="32">
        <f t="shared" si="30"/>
        <v>-71.634276119787827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-2.6317649137443611</v>
      </c>
      <c r="F59" s="32">
        <f t="shared" ref="F59:I59" si="31">IFERROR(((F45/$D45)-1)*100,0)</f>
        <v>-5.1736356449292531</v>
      </c>
      <c r="G59" s="32">
        <f t="shared" si="31"/>
        <v>-7.6237972391089315</v>
      </c>
      <c r="H59" s="32">
        <f t="shared" si="31"/>
        <v>-10.181740337398026</v>
      </c>
      <c r="I59" s="32">
        <f t="shared" si="31"/>
        <v>-12.589391627034862</v>
      </c>
      <c r="J59" s="32">
        <f t="shared" ref="J59:X59" si="32">IFERROR(((J45/$D45)-1)*100,0)</f>
        <v>-14.981183695649802</v>
      </c>
      <c r="K59" s="32">
        <f t="shared" si="32"/>
        <v>-17.245261661495981</v>
      </c>
      <c r="L59" s="32">
        <f t="shared" si="32"/>
        <v>-19.525823545152498</v>
      </c>
      <c r="M59" s="32">
        <f t="shared" si="32"/>
        <v>-21.643797984509927</v>
      </c>
      <c r="N59" s="32">
        <f t="shared" si="32"/>
        <v>-23.680185180683942</v>
      </c>
      <c r="O59" s="32">
        <f t="shared" si="32"/>
        <v>-25.522241825330394</v>
      </c>
      <c r="P59" s="32">
        <f t="shared" si="32"/>
        <v>-27.234047536104956</v>
      </c>
      <c r="Q59" s="32">
        <f t="shared" si="32"/>
        <v>-28.882777524407821</v>
      </c>
      <c r="R59" s="32">
        <f t="shared" si="32"/>
        <v>-30.546158929755485</v>
      </c>
      <c r="S59" s="32">
        <f t="shared" si="32"/>
        <v>-32.2516175253866</v>
      </c>
      <c r="T59" s="32">
        <f t="shared" si="32"/>
        <v>-34.013746812262234</v>
      </c>
      <c r="U59" s="32">
        <f t="shared" si="32"/>
        <v>-35.800543460484569</v>
      </c>
      <c r="V59" s="32">
        <f t="shared" si="32"/>
        <v>-37.558001253046037</v>
      </c>
      <c r="W59" s="32">
        <f t="shared" si="32"/>
        <v>-39.165664400403976</v>
      </c>
      <c r="X59" s="32">
        <f t="shared" si="32"/>
        <v>-40.692128250948109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-2.7253549848438197</v>
      </c>
      <c r="F60" s="32">
        <f t="shared" ref="F60:I60" si="33">IFERROR(((F46/$D46)-1)*100,0)</f>
        <v>-5.3558946691429803</v>
      </c>
      <c r="G60" s="32">
        <f t="shared" si="33"/>
        <v>-7.9163133994495816</v>
      </c>
      <c r="H60" s="32">
        <f t="shared" si="33"/>
        <v>-10.433302435095015</v>
      </c>
      <c r="I60" s="32">
        <f t="shared" si="33"/>
        <v>-12.918206643520691</v>
      </c>
      <c r="J60" s="32">
        <f t="shared" ref="J60:X60" si="34">IFERROR(((J46/$D46)-1)*100,0)</f>
        <v>-15.382668259762299</v>
      </c>
      <c r="K60" s="32">
        <f t="shared" si="34"/>
        <v>-17.809234449623645</v>
      </c>
      <c r="L60" s="32">
        <f t="shared" si="34"/>
        <v>-20.151391684667974</v>
      </c>
      <c r="M60" s="32">
        <f t="shared" si="34"/>
        <v>-22.35744656073091</v>
      </c>
      <c r="N60" s="32">
        <f t="shared" si="34"/>
        <v>-24.405344904742055</v>
      </c>
      <c r="O60" s="32">
        <f t="shared" si="34"/>
        <v>-26.284845110220722</v>
      </c>
      <c r="P60" s="32">
        <f t="shared" si="34"/>
        <v>-28.032806200714745</v>
      </c>
      <c r="Q60" s="32">
        <f t="shared" si="34"/>
        <v>-29.715904718696649</v>
      </c>
      <c r="R60" s="32">
        <f t="shared" si="34"/>
        <v>-31.41103950158206</v>
      </c>
      <c r="S60" s="32">
        <f t="shared" si="34"/>
        <v>-33.157925645450682</v>
      </c>
      <c r="T60" s="32">
        <f t="shared" si="34"/>
        <v>-34.961043291412089</v>
      </c>
      <c r="U60" s="32">
        <f t="shared" si="34"/>
        <v>-36.784966154304598</v>
      </c>
      <c r="V60" s="32">
        <f t="shared" si="34"/>
        <v>-38.570677435741608</v>
      </c>
      <c r="W60" s="32">
        <f t="shared" si="34"/>
        <v>-40.251326553974387</v>
      </c>
      <c r="X60" s="32">
        <f t="shared" si="34"/>
        <v>-41.791870140654396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-4.3133794912105783</v>
      </c>
      <c r="F61" s="32">
        <f t="shared" ref="F61:I61" si="36">IFERROR(((F47/$D47)-1)*100,0)</f>
        <v>-8.6352948083377008</v>
      </c>
      <c r="G61" s="32">
        <f t="shared" si="36"/>
        <v>-12.868163181182911</v>
      </c>
      <c r="H61" s="32">
        <f t="shared" si="36"/>
        <v>-16.955247771316138</v>
      </c>
      <c r="I61" s="32">
        <f t="shared" si="36"/>
        <v>-20.996495860486974</v>
      </c>
      <c r="J61" s="32">
        <f t="shared" ref="J61:X61" si="37">IFERROR(((J47/$D47)-1)*100,0)</f>
        <v>-25.044099726880564</v>
      </c>
      <c r="K61" s="32">
        <f t="shared" si="37"/>
        <v>-29.53502628454876</v>
      </c>
      <c r="L61" s="32">
        <f t="shared" si="37"/>
        <v>-33.923907765334334</v>
      </c>
      <c r="M61" s="32">
        <f t="shared" si="37"/>
        <v>-38.122047455340436</v>
      </c>
      <c r="N61" s="32">
        <f t="shared" si="37"/>
        <v>-42.14451219967146</v>
      </c>
      <c r="O61" s="32">
        <f t="shared" si="37"/>
        <v>-45.711482561408012</v>
      </c>
      <c r="P61" s="32">
        <f t="shared" si="37"/>
        <v>-49.029092474940271</v>
      </c>
      <c r="Q61" s="32">
        <f t="shared" si="37"/>
        <v>-52.172914770439164</v>
      </c>
      <c r="R61" s="32">
        <f t="shared" si="37"/>
        <v>-55.13841404577655</v>
      </c>
      <c r="S61" s="32">
        <f t="shared" si="37"/>
        <v>-57.997284862168996</v>
      </c>
      <c r="T61" s="32">
        <f t="shared" si="37"/>
        <v>-60.887641699763741</v>
      </c>
      <c r="U61" s="32">
        <f t="shared" si="37"/>
        <v>-63.45945684254859</v>
      </c>
      <c r="V61" s="32">
        <f t="shared" si="37"/>
        <v>-66.104977757558729</v>
      </c>
      <c r="W61" s="32">
        <f t="shared" si="37"/>
        <v>-68.833306593609706</v>
      </c>
      <c r="X61" s="32">
        <f t="shared" si="37"/>
        <v>-71.634276119787827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-0.31838697564544605</v>
      </c>
      <c r="F64" s="32">
        <f t="shared" ref="F64:I64" si="41">IFERROR(((F50/$D50)-1)*100,0)</f>
        <v>-0.40391720270945841</v>
      </c>
      <c r="G64" s="32">
        <f t="shared" si="41"/>
        <v>-3.9734539041749173</v>
      </c>
      <c r="H64" s="32">
        <f t="shared" si="41"/>
        <v>-11.660553856126155</v>
      </c>
      <c r="I64" s="32">
        <f t="shared" si="41"/>
        <v>-10.619319527595117</v>
      </c>
      <c r="J64" s="32">
        <f t="shared" ref="J64:X64" si="42">IFERROR(((J50/$D50)-1)*100,0)</f>
        <v>-9.3523221654232653</v>
      </c>
      <c r="K64" s="32">
        <f t="shared" si="42"/>
        <v>-12.434103790328566</v>
      </c>
      <c r="L64" s="32">
        <f t="shared" si="42"/>
        <v>-11.681388177971941</v>
      </c>
      <c r="M64" s="32">
        <f t="shared" si="42"/>
        <v>-16.274029943457002</v>
      </c>
      <c r="N64" s="32">
        <f t="shared" si="42"/>
        <v>-12.240463101374798</v>
      </c>
      <c r="O64" s="32">
        <f t="shared" si="42"/>
        <v>-11.096008569724569</v>
      </c>
      <c r="P64" s="32">
        <f t="shared" si="42"/>
        <v>-9.1588638287556368</v>
      </c>
      <c r="Q64" s="32">
        <f t="shared" si="42"/>
        <v>-10.499797949139744</v>
      </c>
      <c r="R64" s="32">
        <f t="shared" si="42"/>
        <v>-9.4724456027354691</v>
      </c>
      <c r="S64" s="32">
        <f t="shared" si="42"/>
        <v>-4.9608920387033573</v>
      </c>
      <c r="T64" s="32">
        <f t="shared" si="42"/>
        <v>-1.6838678593531942</v>
      </c>
      <c r="U64" s="32">
        <f t="shared" si="42"/>
        <v>-5.8969406166659795</v>
      </c>
      <c r="V64" s="32">
        <f t="shared" si="42"/>
        <v>-3.0645784929658415</v>
      </c>
      <c r="W64" s="32">
        <f t="shared" si="42"/>
        <v>1.4272133929783104</v>
      </c>
      <c r="X64" s="32">
        <f t="shared" si="42"/>
        <v>7.4985348065788937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7.9449593389041224</v>
      </c>
      <c r="D67" s="30">
        <f>(D8/D7)*100</f>
        <v>5.7672983629661108</v>
      </c>
      <c r="E67" s="30">
        <f t="shared" ref="E67:X67" si="43">(E8/E7)*100</f>
        <v>5.9543139692288447</v>
      </c>
      <c r="F67" s="30">
        <f t="shared" si="43"/>
        <v>6.1747890919950992</v>
      </c>
      <c r="G67" s="30">
        <f t="shared" si="43"/>
        <v>6.5623964850093346</v>
      </c>
      <c r="H67" s="30">
        <f t="shared" si="43"/>
        <v>7.0268042513864284</v>
      </c>
      <c r="I67" s="30">
        <f t="shared" si="43"/>
        <v>7.2682695974760181</v>
      </c>
      <c r="J67" s="30">
        <f t="shared" si="43"/>
        <v>7.3539039326787927</v>
      </c>
      <c r="K67" s="30">
        <f t="shared" si="43"/>
        <v>7.4985273949639444</v>
      </c>
      <c r="L67" s="30">
        <f t="shared" si="43"/>
        <v>7.6729044037686753</v>
      </c>
      <c r="M67" s="30">
        <f t="shared" si="43"/>
        <v>7.7322554760472357</v>
      </c>
      <c r="N67" s="30">
        <f t="shared" si="43"/>
        <v>7.8197047266720805</v>
      </c>
      <c r="O67" s="30">
        <f t="shared" si="43"/>
        <v>7.9232484095962423</v>
      </c>
      <c r="P67" s="30">
        <f t="shared" si="43"/>
        <v>7.9749253777804565</v>
      </c>
      <c r="Q67" s="30">
        <f t="shared" si="43"/>
        <v>8.0452789569694136</v>
      </c>
      <c r="R67" s="30">
        <f t="shared" si="43"/>
        <v>8.1509442359363469</v>
      </c>
      <c r="S67" s="30">
        <f t="shared" si="43"/>
        <v>8.389036676087283</v>
      </c>
      <c r="T67" s="30">
        <f t="shared" si="43"/>
        <v>8.7837415547005513</v>
      </c>
      <c r="U67" s="30">
        <f t="shared" si="43"/>
        <v>9.298671173278942</v>
      </c>
      <c r="V67" s="30">
        <f t="shared" si="43"/>
        <v>9.8323130741608846</v>
      </c>
      <c r="W67" s="30">
        <f t="shared" si="43"/>
        <v>10.390147586669485</v>
      </c>
      <c r="X67" s="30">
        <f t="shared" si="43"/>
        <v>11.22467137961438</v>
      </c>
    </row>
    <row r="68" spans="1:24" ht="15.75">
      <c r="B68" s="20" t="s">
        <v>38</v>
      </c>
      <c r="C68" s="31">
        <f t="shared" ref="C68:C69" si="44">AVERAGE(D68:X68)</f>
        <v>1.268396469152308</v>
      </c>
      <c r="D68" s="30">
        <f>(D9/D7)*100</f>
        <v>0.93323266168350161</v>
      </c>
      <c r="E68" s="30">
        <f t="shared" ref="E68:X68" si="45">(E9/E7)*100</f>
        <v>0.96662996009801561</v>
      </c>
      <c r="F68" s="30">
        <f t="shared" si="45"/>
        <v>0.95812357903583834</v>
      </c>
      <c r="G68" s="30">
        <f t="shared" si="45"/>
        <v>0.99107268695065709</v>
      </c>
      <c r="H68" s="30">
        <f t="shared" si="45"/>
        <v>1.0246052008674944</v>
      </c>
      <c r="I68" s="30">
        <f t="shared" si="45"/>
        <v>1.0615600617010426</v>
      </c>
      <c r="J68" s="30">
        <f t="shared" si="45"/>
        <v>1.0975106044163681</v>
      </c>
      <c r="K68" s="30">
        <f t="shared" si="45"/>
        <v>1.1350718696362474</v>
      </c>
      <c r="L68" s="30">
        <f t="shared" si="45"/>
        <v>1.173316861092192</v>
      </c>
      <c r="M68" s="30">
        <f t="shared" si="45"/>
        <v>1.2134470541064974</v>
      </c>
      <c r="N68" s="30">
        <f t="shared" si="45"/>
        <v>1.253060688206219</v>
      </c>
      <c r="O68" s="30">
        <f t="shared" si="45"/>
        <v>1.290801682095249</v>
      </c>
      <c r="P68" s="30">
        <f t="shared" si="45"/>
        <v>1.3296265737972217</v>
      </c>
      <c r="Q68" s="30">
        <f t="shared" si="45"/>
        <v>1.3695560199177161</v>
      </c>
      <c r="R68" s="30">
        <f t="shared" si="45"/>
        <v>1.4112049774747104</v>
      </c>
      <c r="S68" s="30">
        <f t="shared" si="45"/>
        <v>1.4538625776328153</v>
      </c>
      <c r="T68" s="30">
        <f t="shared" si="45"/>
        <v>1.4994726664466551</v>
      </c>
      <c r="U68" s="30">
        <f t="shared" si="45"/>
        <v>1.5459697318216199</v>
      </c>
      <c r="V68" s="30">
        <f t="shared" si="45"/>
        <v>1.5949074135179209</v>
      </c>
      <c r="W68" s="30">
        <f t="shared" si="45"/>
        <v>1.6444701173825726</v>
      </c>
      <c r="X68" s="30">
        <f t="shared" si="45"/>
        <v>1.6888228643179126</v>
      </c>
    </row>
    <row r="69" spans="1:24" ht="15.75">
      <c r="B69" s="20" t="s">
        <v>10</v>
      </c>
      <c r="C69" s="31">
        <f t="shared" si="44"/>
        <v>90.786644191943566</v>
      </c>
      <c r="D69" s="30">
        <f t="shared" ref="D69:X69" si="46">(D10/D7)*100</f>
        <v>93.299468975350393</v>
      </c>
      <c r="E69" s="30">
        <f t="shared" si="46"/>
        <v>93.079056070673133</v>
      </c>
      <c r="F69" s="30">
        <f t="shared" si="46"/>
        <v>92.867087328969063</v>
      </c>
      <c r="G69" s="30">
        <f t="shared" si="46"/>
        <v>92.446530828040011</v>
      </c>
      <c r="H69" s="30">
        <f t="shared" si="46"/>
        <v>91.948590547746065</v>
      </c>
      <c r="I69" s="30">
        <f t="shared" si="46"/>
        <v>91.670170340822935</v>
      </c>
      <c r="J69" s="30">
        <f t="shared" si="46"/>
        <v>91.548585462904839</v>
      </c>
      <c r="K69" s="30">
        <f t="shared" si="46"/>
        <v>91.366400735399807</v>
      </c>
      <c r="L69" s="30">
        <f t="shared" si="46"/>
        <v>91.153778735139142</v>
      </c>
      <c r="M69" s="30">
        <f t="shared" si="46"/>
        <v>91.054297469846261</v>
      </c>
      <c r="N69" s="30">
        <f t="shared" si="46"/>
        <v>90.92723458512171</v>
      </c>
      <c r="O69" s="30">
        <f t="shared" si="46"/>
        <v>90.78594990830851</v>
      </c>
      <c r="P69" s="30">
        <f t="shared" si="46"/>
        <v>90.695448048422321</v>
      </c>
      <c r="Q69" s="30">
        <f t="shared" si="46"/>
        <v>90.585165023112864</v>
      </c>
      <c r="R69" s="30">
        <f t="shared" si="46"/>
        <v>90.437850786588939</v>
      </c>
      <c r="S69" s="30">
        <f t="shared" si="46"/>
        <v>90.157100746279909</v>
      </c>
      <c r="T69" s="30">
        <f t="shared" si="46"/>
        <v>89.716785778852795</v>
      </c>
      <c r="U69" s="30">
        <f t="shared" si="46"/>
        <v>89.155359094899438</v>
      </c>
      <c r="V69" s="30">
        <f t="shared" si="46"/>
        <v>88.572779512321205</v>
      </c>
      <c r="W69" s="30">
        <f t="shared" si="46"/>
        <v>87.965382295947933</v>
      </c>
      <c r="X69" s="30">
        <f t="shared" si="46"/>
        <v>87.086505756067695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8.8691896289855503</v>
      </c>
      <c r="D72" s="30">
        <f>(D13/D$10)*100</f>
        <v>8.5372547740801572</v>
      </c>
      <c r="E72" s="30">
        <f t="shared" ref="E72:X72" si="47">(E13/E$10)*100</f>
        <v>8.5617342541267565</v>
      </c>
      <c r="F72" s="30">
        <f t="shared" si="47"/>
        <v>8.588411492010243</v>
      </c>
      <c r="G72" s="30">
        <f t="shared" si="47"/>
        <v>8.6183024150897563</v>
      </c>
      <c r="H72" s="30">
        <f t="shared" si="47"/>
        <v>8.6355022056828386</v>
      </c>
      <c r="I72" s="30">
        <f t="shared" si="47"/>
        <v>8.6642771061707045</v>
      </c>
      <c r="J72" s="30">
        <f t="shared" si="47"/>
        <v>8.694763455650067</v>
      </c>
      <c r="K72" s="30">
        <f t="shared" si="47"/>
        <v>8.7421293408710845</v>
      </c>
      <c r="L72" s="30">
        <f t="shared" si="47"/>
        <v>8.7821649171684815</v>
      </c>
      <c r="M72" s="30">
        <f t="shared" si="47"/>
        <v>8.8263682550986982</v>
      </c>
      <c r="N72" s="30">
        <f t="shared" si="47"/>
        <v>8.8644284187351818</v>
      </c>
      <c r="O72" s="30">
        <f t="shared" si="47"/>
        <v>8.9025438032170623</v>
      </c>
      <c r="P72" s="30">
        <f t="shared" si="47"/>
        <v>8.9401941227471795</v>
      </c>
      <c r="Q72" s="30">
        <f t="shared" si="47"/>
        <v>8.9776160497387139</v>
      </c>
      <c r="R72" s="30">
        <f t="shared" si="47"/>
        <v>9.0137628420248355</v>
      </c>
      <c r="S72" s="30">
        <f t="shared" si="47"/>
        <v>9.0508663354050203</v>
      </c>
      <c r="T72" s="30">
        <f t="shared" si="47"/>
        <v>9.0902231495969286</v>
      </c>
      <c r="U72" s="30">
        <f t="shared" si="47"/>
        <v>9.1255554452609537</v>
      </c>
      <c r="V72" s="30">
        <f t="shared" si="47"/>
        <v>9.1637569490260091</v>
      </c>
      <c r="W72" s="30">
        <f t="shared" si="47"/>
        <v>9.2131524372855882</v>
      </c>
      <c r="X72" s="30">
        <f t="shared" si="47"/>
        <v>9.2599744397102342</v>
      </c>
    </row>
    <row r="73" spans="1:24" ht="15.75">
      <c r="A73" s="36"/>
      <c r="B73" s="10" t="s">
        <v>11</v>
      </c>
      <c r="C73" s="31">
        <f>AVERAGE(D73:X73)</f>
        <v>81.643111506920448</v>
      </c>
      <c r="D73" s="30">
        <f>(D16/D$10)*100</f>
        <v>79.322341411790148</v>
      </c>
      <c r="E73" s="30">
        <f t="shared" ref="E73:X73" si="48">(E16/E$10)*100</f>
        <v>79.473324993377986</v>
      </c>
      <c r="F73" s="30">
        <f t="shared" si="48"/>
        <v>79.644281292611581</v>
      </c>
      <c r="G73" s="30">
        <f>(G16/G$10)*100</f>
        <v>79.821816059246487</v>
      </c>
      <c r="H73" s="30">
        <f t="shared" si="48"/>
        <v>80.010467525736459</v>
      </c>
      <c r="I73" s="30">
        <f t="shared" si="48"/>
        <v>80.199717421229948</v>
      </c>
      <c r="J73" s="30">
        <f t="shared" si="48"/>
        <v>80.404309518667546</v>
      </c>
      <c r="K73" s="30">
        <f t="shared" si="48"/>
        <v>80.672342239600809</v>
      </c>
      <c r="L73" s="30">
        <f t="shared" si="48"/>
        <v>80.963575943655073</v>
      </c>
      <c r="M73" s="30">
        <f t="shared" si="48"/>
        <v>81.261672871832886</v>
      </c>
      <c r="N73" s="30">
        <f t="shared" si="48"/>
        <v>81.579643347918577</v>
      </c>
      <c r="O73" s="30">
        <f t="shared" si="48"/>
        <v>81.869396493262698</v>
      </c>
      <c r="P73" s="30">
        <f t="shared" si="48"/>
        <v>82.154353468082803</v>
      </c>
      <c r="Q73" s="30">
        <f t="shared" si="48"/>
        <v>82.436697073508412</v>
      </c>
      <c r="R73" s="30">
        <f t="shared" si="48"/>
        <v>82.706827501927009</v>
      </c>
      <c r="S73" s="30">
        <f t="shared" si="48"/>
        <v>82.969490408920592</v>
      </c>
      <c r="T73" s="30">
        <f t="shared" si="48"/>
        <v>83.247638868622403</v>
      </c>
      <c r="U73" s="30">
        <f t="shared" si="48"/>
        <v>83.488299277928419</v>
      </c>
      <c r="V73" s="30">
        <f t="shared" si="48"/>
        <v>83.762527706824713</v>
      </c>
      <c r="W73" s="30">
        <f t="shared" si="48"/>
        <v>84.074644188980912</v>
      </c>
      <c r="X73" s="30">
        <f t="shared" si="48"/>
        <v>84.441974031603905</v>
      </c>
    </row>
    <row r="74" spans="1:24" ht="15.75">
      <c r="A74" s="36"/>
      <c r="B74" s="10" t="s">
        <v>12</v>
      </c>
      <c r="C74" s="31">
        <f>AVERAGE(D74:X74)</f>
        <v>9.4876988640940088</v>
      </c>
      <c r="D74" s="30">
        <f>(D19/D$10)*100</f>
        <v>12.1404038141297</v>
      </c>
      <c r="E74" s="30">
        <f t="shared" ref="E74:X74" si="49">(E19/E$10)*100</f>
        <v>11.964940752495259</v>
      </c>
      <c r="F74" s="30">
        <f t="shared" si="49"/>
        <v>11.767307215378187</v>
      </c>
      <c r="G74" s="30">
        <f t="shared" si="49"/>
        <v>11.559881525663753</v>
      </c>
      <c r="H74" s="30">
        <f t="shared" si="49"/>
        <v>11.354030268580697</v>
      </c>
      <c r="I74" s="30">
        <f t="shared" si="49"/>
        <v>11.136005472599345</v>
      </c>
      <c r="J74" s="30">
        <f t="shared" si="49"/>
        <v>10.900927025682378</v>
      </c>
      <c r="K74" s="30">
        <f t="shared" si="49"/>
        <v>10.585528419528115</v>
      </c>
      <c r="L74" s="30">
        <f t="shared" si="49"/>
        <v>10.254259139176442</v>
      </c>
      <c r="M74" s="30">
        <f t="shared" si="49"/>
        <v>9.9119588730684178</v>
      </c>
      <c r="N74" s="30">
        <f t="shared" si="49"/>
        <v>9.5559282333462434</v>
      </c>
      <c r="O74" s="30">
        <f t="shared" si="49"/>
        <v>9.2280597035202394</v>
      </c>
      <c r="P74" s="30">
        <f t="shared" si="49"/>
        <v>8.9054524091700262</v>
      </c>
      <c r="Q74" s="30">
        <f t="shared" si="49"/>
        <v>8.585686876752872</v>
      </c>
      <c r="R74" s="30">
        <f t="shared" si="49"/>
        <v>8.2794096560481663</v>
      </c>
      <c r="S74" s="30">
        <f t="shared" si="49"/>
        <v>7.9796432556743815</v>
      </c>
      <c r="T74" s="30">
        <f t="shared" si="49"/>
        <v>7.6621379817806607</v>
      </c>
      <c r="U74" s="30">
        <f t="shared" si="49"/>
        <v>7.3861452768106215</v>
      </c>
      <c r="V74" s="30">
        <f t="shared" si="49"/>
        <v>7.0737153441492744</v>
      </c>
      <c r="W74" s="30">
        <f t="shared" si="49"/>
        <v>6.7122033737334945</v>
      </c>
      <c r="X74" s="30">
        <f t="shared" si="49"/>
        <v>6.2980515286858649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693526909.8272655</v>
      </c>
      <c r="E147">
        <v>1120414449.682404</v>
      </c>
      <c r="F147">
        <v>1224613014.103337</v>
      </c>
      <c r="G147">
        <v>1735276593.881258</v>
      </c>
      <c r="H147">
        <v>2002509195.6587191</v>
      </c>
      <c r="I147">
        <v>1409766429.8011971</v>
      </c>
      <c r="J147">
        <v>977170436.54260564</v>
      </c>
      <c r="K147">
        <v>1140384309.4570191</v>
      </c>
      <c r="L147">
        <v>1233875751.2235279</v>
      </c>
      <c r="M147">
        <v>913786408.22632849</v>
      </c>
      <c r="N147">
        <v>993016443.6216749</v>
      </c>
      <c r="O147">
        <v>1052703070.2861691</v>
      </c>
      <c r="P147">
        <v>912201807.51842153</v>
      </c>
      <c r="Q147">
        <v>969247433.00307095</v>
      </c>
      <c r="R147">
        <v>1078584881.848649</v>
      </c>
      <c r="S147">
        <v>1469829051.3350921</v>
      </c>
      <c r="T147">
        <v>1943776868.3658321</v>
      </c>
      <c r="U147">
        <v>2350491050.061944</v>
      </c>
      <c r="V147">
        <v>2461556927.8952789</v>
      </c>
      <c r="W147">
        <v>2589237556.7199211</v>
      </c>
      <c r="X147">
        <v>3471130108.8449211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Wealth_COG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2014-12-03T13:22:51Z</dcterms:modified>
</cp:coreProperties>
</file>