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GHA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<sst xmlns="http://schemas.openxmlformats.org/spreadsheetml/2006/main" count="95" uniqueCount="65">
  <si>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</si>
  <si>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</si>
  <si>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</si>
  <si>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</si>
  <si>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</si>
  <si>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</si>
  <si>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</si>
  <si>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</si>
  <si>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</si>
  <si>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</si>
  <si>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</si>
  <si>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</si>
  <si>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</si>
  <si>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</si>
  <si>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</si>
  <si>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</si>
  <si>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</si>
  <si>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</si>
  <si>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</si>
  <si>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</si>
  <si>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</si>
  <si>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</si>
  <si>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</si>
  <si>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</si>
  <si>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</si>
  <si>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</si>
  <si>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</si>
  <si>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</si>
  <si>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</si>
  <si>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</si>
  <si>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</si>
  <si>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</si>
  <si>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</si>
  <si>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</si>
  <si>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</si>
  <si>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</si>
  <si>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</si>
  <si>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</si>
  <si>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</si>
  <si>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</si>
  <si>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</si>
  <si>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</si>
  <si>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</si>
  <si>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</si>
  <si>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</si>
  <si>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</si>
  <si>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</si>
  <si>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</si>
  <si>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</si>
  <si>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</si>
  <si>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</si>
  <si>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</si>
  <si>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</si>
  <si>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</si>
  <si>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</si>
  <si>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</si>
  <si>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</si>
  <si>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</si>
  <si>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</si>
  <si>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</si>
  <si>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</si>
  <si>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</si>
  <si>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</si>
  <si>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Ghana</t>
  </si>
  <si>
    <t>GHA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</si>
</sst>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Wealth_GHA!$B$54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Wealth_GHA!$D$52:$X$52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Wealth_GHA!$D$54:$X$54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0.49538387800029948</c:v>
                </c:pt>
                <c:pt idx="2">
                  <c:v>-0.87344971410679983</c:v>
                </c:pt>
                <c:pt idx="3">
                  <c:v>-2.1801853035480656</c:v>
                </c:pt>
                <c:pt idx="4">
                  <c:v>-3.2357726013201082</c:v>
                </c:pt>
                <c:pt idx="5">
                  <c:v>-4.2622834441227608</c:v>
                </c:pt>
                <c:pt idx="6">
                  <c:v>-5.3629764345419328</c:v>
                </c:pt>
                <c:pt idx="7">
                  <c:v>-6.3335586642512371</c:v>
                </c:pt>
                <c:pt idx="8">
                  <c:v>-7.4594420617050128</c:v>
                </c:pt>
                <c:pt idx="9">
                  <c:v>-10.145434670884178</c:v>
                </c:pt>
                <c:pt idx="10">
                  <c:v>-8.6101264620402027</c:v>
                </c:pt>
                <c:pt idx="11">
                  <c:v>-7.503529533354758</c:v>
                </c:pt>
                <c:pt idx="12">
                  <c:v>-9.3163340595909911</c:v>
                </c:pt>
                <c:pt idx="13">
                  <c:v>-9.4454174035246812</c:v>
                </c:pt>
                <c:pt idx="14">
                  <c:v>-8.2312990499928453</c:v>
                </c:pt>
                <c:pt idx="15">
                  <c:v>-6.9777212780763982</c:v>
                </c:pt>
                <c:pt idx="16">
                  <c:v>-5.1879195562468672</c:v>
                </c:pt>
                <c:pt idx="17">
                  <c:v>-2.3159655844059546</c:v>
                </c:pt>
                <c:pt idx="18">
                  <c:v>2.7725805897151679</c:v>
                </c:pt>
                <c:pt idx="19">
                  <c:v>5.108989738817149</c:v>
                </c:pt>
                <c:pt idx="20" formatCode="_(* #,##0.0000_);_(* \(#,##0.0000\);_(* &quot;-&quot;??_);_(@_)">
                  <c:v>7.9916187020901974</c:v>
                </c:pt>
              </c:numCache>
            </c:numRef>
          </c:val>
        </c:ser>
        <c:ser>
          <c:idx val="1"/>
          <c:order val="1"/>
          <c:tx>
            <c:strRef>
              <c:f>Wealth_GHA!$B$55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Wealth_GHA!$D$52:$X$52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Wealth_GHA!$D$55:$X$55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0.40147696521930509</c:v>
                </c:pt>
                <c:pt idx="2">
                  <c:v>0.85619378623307263</c:v>
                </c:pt>
                <c:pt idx="3">
                  <c:v>1.368740955813208</c:v>
                </c:pt>
                <c:pt idx="4">
                  <c:v>1.9385740437897425</c:v>
                </c:pt>
                <c:pt idx="5">
                  <c:v>2.5621691395766533</c:v>
                </c:pt>
                <c:pt idx="6">
                  <c:v>3.6488538638824952</c:v>
                </c:pt>
                <c:pt idx="7">
                  <c:v>4.851529442778002</c:v>
                </c:pt>
                <c:pt idx="8">
                  <c:v>6.1298734365534902</c:v>
                </c:pt>
                <c:pt idx="9">
                  <c:v>7.4241359202965596</c:v>
                </c:pt>
                <c:pt idx="10">
                  <c:v>4.6173536294110251</c:v>
                </c:pt>
                <c:pt idx="11">
                  <c:v>5.2014006028345605</c:v>
                </c:pt>
                <c:pt idx="12">
                  <c:v>5.7220226172854716</c:v>
                </c:pt>
                <c:pt idx="13">
                  <c:v>6.201157989028161</c:v>
                </c:pt>
                <c:pt idx="14">
                  <c:v>6.6621482344395577</c:v>
                </c:pt>
                <c:pt idx="15">
                  <c:v>7.0969045655984608</c:v>
                </c:pt>
                <c:pt idx="16">
                  <c:v>7.6214914444809212</c:v>
                </c:pt>
                <c:pt idx="17">
                  <c:v>8.3803348576368073</c:v>
                </c:pt>
                <c:pt idx="18">
                  <c:v>9.1633092106439218</c:v>
                </c:pt>
                <c:pt idx="19">
                  <c:v>9.9654683033692848</c:v>
                </c:pt>
                <c:pt idx="20">
                  <c:v>10.801651204953199</c:v>
                </c:pt>
              </c:numCache>
            </c:numRef>
          </c:val>
        </c:ser>
        <c:ser>
          <c:idx val="2"/>
          <c:order val="2"/>
          <c:tx>
            <c:strRef>
              <c:f>Wealth_GHA!$B$56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Wealth_GHA!$D$52:$X$52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Wealth_GHA!$D$56:$X$56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-3.6787747209359845</c:v>
                </c:pt>
                <c:pt idx="2">
                  <c:v>-7.5349445544775513</c:v>
                </c:pt>
                <c:pt idx="3">
                  <c:v>-11.065424787811695</c:v>
                </c:pt>
                <c:pt idx="4">
                  <c:v>-14.365462583459843</c:v>
                </c:pt>
                <c:pt idx="5">
                  <c:v>-17.252379543693518</c:v>
                </c:pt>
                <c:pt idx="6">
                  <c:v>-19.943976837827336</c:v>
                </c:pt>
                <c:pt idx="7">
                  <c:v>-22.224871298765546</c:v>
                </c:pt>
                <c:pt idx="8">
                  <c:v>-24.274425709235082</c:v>
                </c:pt>
                <c:pt idx="9">
                  <c:v>-26.765080042777679</c:v>
                </c:pt>
                <c:pt idx="10">
                  <c:v>-29.008324952630147</c:v>
                </c:pt>
                <c:pt idx="11">
                  <c:v>-31.514716111530216</c:v>
                </c:pt>
                <c:pt idx="12">
                  <c:v>-33.880065673706284</c:v>
                </c:pt>
                <c:pt idx="13">
                  <c:v>-36.033851588501598</c:v>
                </c:pt>
                <c:pt idx="14">
                  <c:v>-38.008664558187775</c:v>
                </c:pt>
                <c:pt idx="15">
                  <c:v>-40.371881449692381</c:v>
                </c:pt>
                <c:pt idx="16">
                  <c:v>-42.324876699075652</c:v>
                </c:pt>
                <c:pt idx="17">
                  <c:v>-44.386592659868171</c:v>
                </c:pt>
                <c:pt idx="18">
                  <c:v>-46.21502820471197</c:v>
                </c:pt>
                <c:pt idx="19">
                  <c:v>-48.06470605185801</c:v>
                </c:pt>
                <c:pt idx="20">
                  <c:v>-49.995070370155481</c:v>
                </c:pt>
              </c:numCache>
            </c:numRef>
          </c:val>
        </c:ser>
        <c:ser>
          <c:idx val="4"/>
          <c:order val="3"/>
          <c:tx>
            <c:strRef>
              <c:f>Wealth_GHA!$B$53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Wealth_GHA!$D$52:$X$52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Wealth_GHA!$D$53:$X$53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-1.1989115017566943</c:v>
                </c:pt>
                <c:pt idx="2">
                  <c:v>-2.8488776224437462</c:v>
                </c:pt>
                <c:pt idx="3">
                  <c:v>-4.3337061769897485</c:v>
                </c:pt>
                <c:pt idx="4">
                  <c:v>-5.650749656197684</c:v>
                </c:pt>
                <c:pt idx="5">
                  <c:v>-6.7766135268041765</c:v>
                </c:pt>
                <c:pt idx="6">
                  <c:v>-7.6613769507591689</c:v>
                </c:pt>
                <c:pt idx="7">
                  <c:v>-8.3100564194278697</c:v>
                </c:pt>
                <c:pt idx="8">
                  <c:v>-8.8709487318184177</c:v>
                </c:pt>
                <c:pt idx="9">
                  <c:v>-9.9366470846601</c:v>
                </c:pt>
                <c:pt idx="10">
                  <c:v>-11.585063244989581</c:v>
                </c:pt>
                <c:pt idx="11">
                  <c:v>-12.116013257923363</c:v>
                </c:pt>
                <c:pt idx="12">
                  <c:v>-13.243864128561144</c:v>
                </c:pt>
                <c:pt idx="13">
                  <c:v>-13.941381701242427</c:v>
                </c:pt>
                <c:pt idx="14">
                  <c:v>-14.28575278088131</c:v>
                </c:pt>
                <c:pt idx="15">
                  <c:v>-14.786065900064148</c:v>
                </c:pt>
                <c:pt idx="16">
                  <c:v>-14.973218731084037</c:v>
                </c:pt>
                <c:pt idx="17">
                  <c:v>-14.879848266428141</c:v>
                </c:pt>
                <c:pt idx="18">
                  <c:v>-14.207397467914184</c:v>
                </c:pt>
                <c:pt idx="19">
                  <c:v>-14.12828492658943</c:v>
                </c:pt>
                <c:pt idx="20">
                  <c:v>-13.950470421818363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Wealth_GHA!$D$64:$X$64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2.3570013520944455</c:v>
                </c:pt>
                <c:pt idx="2">
                  <c:v>3.3415078890008942</c:v>
                </c:pt>
                <c:pt idx="3">
                  <c:v>5.3284107432414629</c:v>
                </c:pt>
                <c:pt idx="4">
                  <c:v>5.819390034920402</c:v>
                </c:pt>
                <c:pt idx="5">
                  <c:v>7.2141129604644139</c:v>
                </c:pt>
                <c:pt idx="6">
                  <c:v>9.3603116274333367</c:v>
                </c:pt>
                <c:pt idx="7">
                  <c:v>11.232547111435265</c:v>
                </c:pt>
                <c:pt idx="8">
                  <c:v>13.740711177158227</c:v>
                </c:pt>
                <c:pt idx="9">
                  <c:v>16.019799926446776</c:v>
                </c:pt>
                <c:pt idx="10">
                  <c:v>18.061575064953384</c:v>
                </c:pt>
                <c:pt idx="11">
                  <c:v>20.486017469474316</c:v>
                </c:pt>
                <c:pt idx="12">
                  <c:v>23.235477758333502</c:v>
                </c:pt>
                <c:pt idx="13">
                  <c:v>26.549525312337895</c:v>
                </c:pt>
                <c:pt idx="14">
                  <c:v>30.110468302813519</c:v>
                </c:pt>
                <c:pt idx="15">
                  <c:v>34.852224612367053</c:v>
                </c:pt>
                <c:pt idx="16">
                  <c:v>37.615193796013322</c:v>
                </c:pt>
                <c:pt idx="17">
                  <c:v>43.009430871966423</c:v>
                </c:pt>
                <c:pt idx="18">
                  <c:v>51.388226861784567</c:v>
                </c:pt>
                <c:pt idx="19">
                  <c:v>53.728717080000131</c:v>
                </c:pt>
                <c:pt idx="20">
                  <c:v>61.741340345647558</c:v>
                </c:pt>
              </c:numCache>
            </c:numRef>
          </c:val>
        </c:ser>
        <c:marker val="1"/>
        <c:axId val="74984448"/>
        <c:axId val="74998528"/>
      </c:lineChart>
      <c:catAx>
        <c:axId val="749844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998528"/>
        <c:crosses val="autoZero"/>
        <c:auto val="1"/>
        <c:lblAlgn val="ctr"/>
        <c:lblOffset val="100"/>
      </c:catAx>
      <c:valAx>
        <c:axId val="749985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984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Wealth_GHA!$B$40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Wealth_GHA!$D$38:$X$38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Wealth_GHA!$D$40:$X$40</c:f>
              <c:numCache>
                <c:formatCode>_(* #,##0_);_(* \(#,##0\);_(* "-"??_);_(@_)</c:formatCode>
                <c:ptCount val="21"/>
                <c:pt idx="0">
                  <c:v>2328.6444270650541</c:v>
                </c:pt>
                <c:pt idx="1">
                  <c:v>2340.1801561326865</c:v>
                </c:pt>
                <c:pt idx="2">
                  <c:v>2308.3048889742904</c:v>
                </c:pt>
                <c:pt idx="3">
                  <c:v>2277.8756634942906</c:v>
                </c:pt>
                <c:pt idx="4">
                  <c:v>2253.2947887119153</c:v>
                </c:pt>
                <c:pt idx="5">
                  <c:v>2229.391001177773</c:v>
                </c:pt>
                <c:pt idx="6">
                  <c:v>2203.7597751972812</c:v>
                </c:pt>
                <c:pt idx="7">
                  <c:v>2181.1583661950717</c:v>
                </c:pt>
                <c:pt idx="8">
                  <c:v>2154.9405452050137</c:v>
                </c:pt>
                <c:pt idx="9">
                  <c:v>2092.3933279999837</c:v>
                </c:pt>
                <c:pt idx="10">
                  <c:v>2128.1451970435014</c:v>
                </c:pt>
                <c:pt idx="11">
                  <c:v>2153.9139047534081</c:v>
                </c:pt>
                <c:pt idx="12">
                  <c:v>2111.700133179625</c:v>
                </c:pt>
                <c:pt idx="13">
                  <c:v>2108.6942410848437</c:v>
                </c:pt>
                <c:pt idx="14">
                  <c:v>2136.9667404623369</c:v>
                </c:pt>
                <c:pt idx="15">
                  <c:v>2166.1581093869954</c:v>
                </c:pt>
                <c:pt idx="16">
                  <c:v>2207.8362274378933</c:v>
                </c:pt>
                <c:pt idx="17">
                  <c:v>2274.7138235510402</c:v>
                </c:pt>
                <c:pt idx="18">
                  <c:v>2393.2079704533439</c:v>
                </c:pt>
                <c:pt idx="19">
                  <c:v>2447.6146318973451</c:v>
                </c:pt>
                <c:pt idx="20">
                  <c:v>2514.7408106035659</c:v>
                </c:pt>
              </c:numCache>
            </c:numRef>
          </c:val>
        </c:ser>
        <c:ser>
          <c:idx val="1"/>
          <c:order val="1"/>
          <c:tx>
            <c:strRef>
              <c:f>Wealth_GHA!$B$41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Wealth_GHA!$D$38:$X$38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Wealth_GHA!$D$41:$X$41</c:f>
              <c:numCache>
                <c:formatCode>General</c:formatCode>
                <c:ptCount val="21"/>
                <c:pt idx="0">
                  <c:v>4193.5092132429581</c:v>
                </c:pt>
                <c:pt idx="1">
                  <c:v>4210.345186768478</c:v>
                </c:pt>
                <c:pt idx="2">
                  <c:v>4229.413778551856</c:v>
                </c:pt>
                <c:pt idx="3">
                  <c:v>4250.9074913304148</c:v>
                </c:pt>
                <c:pt idx="4">
                  <c:v>4274.803494374818</c:v>
                </c:pt>
                <c:pt idx="5">
                  <c:v>4300.9540121699729</c:v>
                </c:pt>
                <c:pt idx="6">
                  <c:v>4346.524236202642</c:v>
                </c:pt>
                <c:pt idx="7">
                  <c:v>4396.9585474090482</c:v>
                </c:pt>
                <c:pt idx="8">
                  <c:v>4450.566020564961</c:v>
                </c:pt>
                <c:pt idx="9">
                  <c:v>4504.8410370642741</c:v>
                </c:pt>
                <c:pt idx="10">
                  <c:v>4387.1383631003173</c:v>
                </c:pt>
                <c:pt idx="11">
                  <c:v>4411.6304267405003</c:v>
                </c:pt>
                <c:pt idx="12">
                  <c:v>4433.4627588826706</c:v>
                </c:pt>
                <c:pt idx="13">
                  <c:v>4453.5553448406054</c:v>
                </c:pt>
                <c:pt idx="14">
                  <c:v>4472.8870132540842</c:v>
                </c:pt>
                <c:pt idx="15">
                  <c:v>4491.1185600563895</c:v>
                </c:pt>
                <c:pt idx="16">
                  <c:v>4513.1171591537895</c:v>
                </c:pt>
                <c:pt idx="17">
                  <c:v>4544.9393275985685</c:v>
                </c:pt>
                <c:pt idx="18">
                  <c:v>4577.7734292292516</c:v>
                </c:pt>
                <c:pt idx="19">
                  <c:v>4611.4120446875559</c:v>
                </c:pt>
                <c:pt idx="20">
                  <c:v>4646.47745170504</c:v>
                </c:pt>
              </c:numCache>
            </c:numRef>
          </c:val>
        </c:ser>
        <c:ser>
          <c:idx val="2"/>
          <c:order val="2"/>
          <c:tx>
            <c:strRef>
              <c:f>Wealth_GHA!$B$42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Wealth_GHA!$D$38:$X$38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Wealth_GHA!$D$42:$X$42</c:f>
              <c:numCache>
                <c:formatCode>_(* #,##0_);_(* \(#,##0\);_(* "-"??_);_(@_)</c:formatCode>
                <c:ptCount val="21"/>
                <c:pt idx="0">
                  <c:v>4297.27542732451</c:v>
                </c:pt>
                <c:pt idx="1">
                  <c:v>4139.1883452151023</c:v>
                </c:pt>
                <c:pt idx="2">
                  <c:v>3973.4781065224197</c:v>
                </c:pt>
                <c:pt idx="3">
                  <c:v>3821.7636469888025</c:v>
                </c:pt>
                <c:pt idx="4">
                  <c:v>3679.9519337039933</c:v>
                </c:pt>
                <c:pt idx="5">
                  <c:v>3555.893160564608</c:v>
                </c:pt>
                <c:pt idx="6">
                  <c:v>3440.2278114412638</c:v>
                </c:pt>
                <c:pt idx="7">
                  <c:v>3342.2114942481603</c:v>
                </c:pt>
                <c:pt idx="8">
                  <c:v>3254.1364961974073</c:v>
                </c:pt>
                <c:pt idx="9">
                  <c:v>3147.1062195424884</c:v>
                </c:pt>
                <c:pt idx="10">
                  <c:v>3050.7078072566901</c:v>
                </c:pt>
                <c:pt idx="11">
                  <c:v>2943.0012758726439</c:v>
                </c:pt>
                <c:pt idx="12">
                  <c:v>2841.3556903669237</c:v>
                </c:pt>
                <c:pt idx="13">
                  <c:v>2748.8015774932483</c:v>
                </c:pt>
                <c:pt idx="14">
                  <c:v>2663.9384250113067</c:v>
                </c:pt>
                <c:pt idx="15">
                  <c:v>2562.3844862382971</c:v>
                </c:pt>
                <c:pt idx="16">
                  <c:v>2478.458901289735</c:v>
                </c:pt>
                <c:pt idx="17">
                  <c:v>2389.8612879253706</c:v>
                </c:pt>
                <c:pt idx="18">
                  <c:v>2311.2883765523306</c:v>
                </c:pt>
                <c:pt idx="19">
                  <c:v>2231.8026249422592</c:v>
                </c:pt>
                <c:pt idx="20">
                  <c:v>2148.8495534342214</c:v>
                </c:pt>
              </c:numCache>
            </c:numRef>
          </c:val>
        </c:ser>
        <c:overlap val="100"/>
        <c:axId val="77338112"/>
        <c:axId val="77339648"/>
      </c:barChart>
      <c:catAx>
        <c:axId val="7733811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339648"/>
        <c:crosses val="autoZero"/>
        <c:auto val="1"/>
        <c:lblAlgn val="ctr"/>
        <c:lblOffset val="100"/>
      </c:catAx>
      <c:valAx>
        <c:axId val="7733964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338112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Wealth_GHA!$B$67:$B$69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Wealth_GHA!$C$67:$C$69</c:f>
              <c:numCache>
                <c:formatCode>_(* #,##0_);_(* \(#,##0\);_(* "-"??_);_(@_)</c:formatCode>
                <c:ptCount val="3"/>
                <c:pt idx="0">
                  <c:v>23.016807230963124</c:v>
                </c:pt>
                <c:pt idx="1">
                  <c:v>45.462093748868931</c:v>
                </c:pt>
                <c:pt idx="2">
                  <c:v>31.521099020167942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Wealth_GHA!$B$72:$B$75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Wealth_GHA!$C$72:$C$75</c:f>
              <c:numCache>
                <c:formatCode>_(* #,##0_);_(* \(#,##0\);_(* "-"??_);_(@_)</c:formatCode>
                <c:ptCount val="4"/>
                <c:pt idx="0">
                  <c:v>38.645345851343549</c:v>
                </c:pt>
                <c:pt idx="1">
                  <c:v>57.529973889571814</c:v>
                </c:pt>
                <c:pt idx="2">
                  <c:v>1.4712135631959622E-3</c:v>
                </c:pt>
                <c:pt idx="3">
                  <c:v>3.8232090455214469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160056304260.55096</v>
      </c>
      <c r="E7" s="13">
        <f t="shared" ref="E7:X7" si="0">+E8+E9+E10</f>
        <v>162656105210.29767</v>
      </c>
      <c r="F7" s="13">
        <f t="shared" si="0"/>
        <v>164561688481.39789</v>
      </c>
      <c r="G7" s="13">
        <f t="shared" si="0"/>
        <v>166700752217.70105</v>
      </c>
      <c r="H7" s="13">
        <f t="shared" si="0"/>
        <v>168992791171.689</v>
      </c>
      <c r="I7" s="13">
        <f t="shared" si="0"/>
        <v>171434791704.40903</v>
      </c>
      <c r="J7" s="13">
        <f t="shared" si="0"/>
        <v>174126718577.27002</v>
      </c>
      <c r="K7" s="13">
        <f t="shared" si="0"/>
        <v>177129943804.30435</v>
      </c>
      <c r="L7" s="13">
        <f t="shared" si="0"/>
        <v>180245248955.49173</v>
      </c>
      <c r="M7" s="13">
        <f t="shared" si="0"/>
        <v>182371921215.15045</v>
      </c>
      <c r="N7" s="13">
        <f t="shared" si="0"/>
        <v>183336911892.00073</v>
      </c>
      <c r="O7" s="13">
        <f t="shared" si="0"/>
        <v>186674287128.40613</v>
      </c>
      <c r="P7" s="13">
        <f t="shared" si="0"/>
        <v>188803823300.18954</v>
      </c>
      <c r="Q7" s="13">
        <f t="shared" si="0"/>
        <v>191909116490.95288</v>
      </c>
      <c r="R7" s="13">
        <f t="shared" si="0"/>
        <v>195861665447.22568</v>
      </c>
      <c r="S7" s="13">
        <f t="shared" si="0"/>
        <v>199511678794.68735</v>
      </c>
      <c r="T7" s="13">
        <f t="shared" si="0"/>
        <v>203956085295.56311</v>
      </c>
      <c r="U7" s="13">
        <f t="shared" si="0"/>
        <v>209170203374.58997</v>
      </c>
      <c r="V7" s="13">
        <f t="shared" si="0"/>
        <v>215944357753.81003</v>
      </c>
      <c r="W7" s="13">
        <f t="shared" si="0"/>
        <v>221348452192.96228</v>
      </c>
      <c r="X7" s="13">
        <f t="shared" si="0"/>
        <v>227089526279.59564</v>
      </c>
    </row>
    <row r="8" spans="1:24" s="22" customFormat="1" ht="15.75">
      <c r="A8" s="19">
        <v>1</v>
      </c>
      <c r="B8" s="20" t="s">
        <v>5</v>
      </c>
      <c r="C8" s="20"/>
      <c r="D8" s="21">
        <v>34448603397.010574</v>
      </c>
      <c r="E8" s="21">
        <v>35608492499.675728</v>
      </c>
      <c r="F8" s="21">
        <v>36138468171.133476</v>
      </c>
      <c r="G8" s="21">
        <v>36686331054.158623</v>
      </c>
      <c r="H8" s="21">
        <v>37302968499.381386</v>
      </c>
      <c r="I8" s="21">
        <v>37892738137.309479</v>
      </c>
      <c r="J8" s="21">
        <v>38409789707.706429</v>
      </c>
      <c r="K8" s="21">
        <v>38945127918.004539</v>
      </c>
      <c r="L8" s="21">
        <v>39394711615.174469</v>
      </c>
      <c r="M8" s="21">
        <v>39160555591.409424</v>
      </c>
      <c r="N8" s="21">
        <v>40786945492.485245</v>
      </c>
      <c r="O8" s="21">
        <v>42286208565.303673</v>
      </c>
      <c r="P8" s="21">
        <v>42475498802.523048</v>
      </c>
      <c r="Q8" s="21">
        <v>43462079807.492874</v>
      </c>
      <c r="R8" s="21">
        <v>45132547368.524651</v>
      </c>
      <c r="S8" s="21">
        <v>46875241252.461349</v>
      </c>
      <c r="T8" s="21">
        <v>48948956719.240555</v>
      </c>
      <c r="U8" s="21">
        <v>51664217070.162132</v>
      </c>
      <c r="V8" s="21">
        <v>55676011429.229416</v>
      </c>
      <c r="W8" s="21">
        <v>58312954931.404373</v>
      </c>
      <c r="X8" s="21">
        <v>61339112743.118698</v>
      </c>
    </row>
    <row r="9" spans="1:24" s="22" customFormat="1" ht="15.75">
      <c r="A9" s="19">
        <v>2</v>
      </c>
      <c r="B9" s="20" t="s">
        <v>38</v>
      </c>
      <c r="C9" s="20"/>
      <c r="D9" s="21">
        <v>62036322097.826576</v>
      </c>
      <c r="E9" s="21">
        <v>64065172337.779015</v>
      </c>
      <c r="F9" s="21">
        <v>66215055016.69973</v>
      </c>
      <c r="G9" s="21">
        <v>68462999103.436981</v>
      </c>
      <c r="H9" s="21">
        <v>70768752002.868408</v>
      </c>
      <c r="I9" s="21">
        <v>73102889550.405807</v>
      </c>
      <c r="J9" s="21">
        <v>75756479336.341217</v>
      </c>
      <c r="K9" s="21">
        <v>78508794103.625381</v>
      </c>
      <c r="L9" s="21">
        <v>81361300335.908386</v>
      </c>
      <c r="M9" s="21">
        <v>84311145281.198944</v>
      </c>
      <c r="N9" s="21">
        <v>84081656426.615479</v>
      </c>
      <c r="O9" s="21">
        <v>86610297619.832596</v>
      </c>
      <c r="P9" s="21">
        <v>89176270412.22197</v>
      </c>
      <c r="Q9" s="21">
        <v>91791770496.309174</v>
      </c>
      <c r="R9" s="21">
        <v>94466975632.982071</v>
      </c>
      <c r="S9" s="21">
        <v>97186934362.619598</v>
      </c>
      <c r="T9" s="21">
        <v>100058316711.58002</v>
      </c>
      <c r="U9" s="21">
        <v>103226493618.96774</v>
      </c>
      <c r="V9" s="21">
        <v>106498126745.71289</v>
      </c>
      <c r="W9" s="21">
        <v>109864134340.27829</v>
      </c>
      <c r="X9" s="21">
        <v>113336055575.48036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63571378765.713821</v>
      </c>
      <c r="E10" s="21">
        <f t="shared" ref="E10:X10" si="1">+E13+E16+E19+E23</f>
        <v>62982440372.842918</v>
      </c>
      <c r="F10" s="21">
        <f t="shared" si="1"/>
        <v>62208165293.564697</v>
      </c>
      <c r="G10" s="21">
        <f t="shared" si="1"/>
        <v>61551422060.105453</v>
      </c>
      <c r="H10" s="21">
        <f t="shared" si="1"/>
        <v>60921070669.439209</v>
      </c>
      <c r="I10" s="21">
        <f t="shared" si="1"/>
        <v>60439164016.693733</v>
      </c>
      <c r="J10" s="21">
        <f t="shared" si="1"/>
        <v>59960449533.222382</v>
      </c>
      <c r="K10" s="21">
        <f t="shared" si="1"/>
        <v>59676021782.674438</v>
      </c>
      <c r="L10" s="21">
        <f t="shared" si="1"/>
        <v>59489237004.408882</v>
      </c>
      <c r="M10" s="21">
        <f t="shared" si="1"/>
        <v>58900220342.542084</v>
      </c>
      <c r="N10" s="21">
        <f t="shared" si="1"/>
        <v>58468309972.900009</v>
      </c>
      <c r="O10" s="21">
        <f t="shared" si="1"/>
        <v>57777780943.269859</v>
      </c>
      <c r="P10" s="21">
        <f t="shared" si="1"/>
        <v>57152054085.444519</v>
      </c>
      <c r="Q10" s="21">
        <f t="shared" si="1"/>
        <v>56655266187.150848</v>
      </c>
      <c r="R10" s="21">
        <f t="shared" si="1"/>
        <v>56262142445.718964</v>
      </c>
      <c r="S10" s="21">
        <f t="shared" si="1"/>
        <v>55449503179.606407</v>
      </c>
      <c r="T10" s="21">
        <f t="shared" si="1"/>
        <v>54948811864.742554</v>
      </c>
      <c r="U10" s="21">
        <f t="shared" si="1"/>
        <v>54279492685.460068</v>
      </c>
      <c r="V10" s="21">
        <f t="shared" si="1"/>
        <v>53770219578.867714</v>
      </c>
      <c r="W10" s="21">
        <f t="shared" si="1"/>
        <v>53171362921.27961</v>
      </c>
      <c r="X10" s="21">
        <f t="shared" si="1"/>
        <v>52414357960.996567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60755697567.52224</v>
      </c>
      <c r="E11" s="38">
        <f t="shared" ref="E11:X11" si="2">+E13+E16</f>
        <v>60194361490.10083</v>
      </c>
      <c r="F11" s="38">
        <f t="shared" si="2"/>
        <v>59452658245.686058</v>
      </c>
      <c r="G11" s="38">
        <f t="shared" si="2"/>
        <v>58836427813.092758</v>
      </c>
      <c r="H11" s="38">
        <f t="shared" si="2"/>
        <v>58251565583.454826</v>
      </c>
      <c r="I11" s="38">
        <f t="shared" si="2"/>
        <v>57823544368.593735</v>
      </c>
      <c r="J11" s="38">
        <f t="shared" si="2"/>
        <v>57395523153.732635</v>
      </c>
      <c r="K11" s="38">
        <f t="shared" si="2"/>
        <v>57168258437.785896</v>
      </c>
      <c r="L11" s="38">
        <f t="shared" si="2"/>
        <v>57057056072.774017</v>
      </c>
      <c r="M11" s="38">
        <f t="shared" si="2"/>
        <v>56550614350.52449</v>
      </c>
      <c r="N11" s="38">
        <f t="shared" si="2"/>
        <v>56201013643.051819</v>
      </c>
      <c r="O11" s="38">
        <f t="shared" si="2"/>
        <v>55584034133.667725</v>
      </c>
      <c r="P11" s="38">
        <f t="shared" si="2"/>
        <v>55031359440.34214</v>
      </c>
      <c r="Q11" s="38">
        <f t="shared" si="2"/>
        <v>54608862789.281326</v>
      </c>
      <c r="R11" s="38">
        <f t="shared" si="2"/>
        <v>54282039157.234383</v>
      </c>
      <c r="S11" s="38">
        <f t="shared" si="2"/>
        <v>53539586836.028816</v>
      </c>
      <c r="T11" s="38">
        <f t="shared" si="2"/>
        <v>53114822194.989624</v>
      </c>
      <c r="U11" s="38">
        <f t="shared" si="2"/>
        <v>52533216539.173584</v>
      </c>
      <c r="V11" s="38">
        <f t="shared" si="2"/>
        <v>52108451898.134399</v>
      </c>
      <c r="W11" s="38">
        <f t="shared" si="2"/>
        <v>51605266749.706787</v>
      </c>
      <c r="X11" s="38">
        <f t="shared" si="2"/>
        <v>50945240586.502335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2815681198.1915812</v>
      </c>
      <c r="E12" s="38">
        <f t="shared" ref="E12:X12" si="3">+E23+E19</f>
        <v>2788078882.7420878</v>
      </c>
      <c r="F12" s="38">
        <f t="shared" si="3"/>
        <v>2755507047.8786397</v>
      </c>
      <c r="G12" s="38">
        <f t="shared" si="3"/>
        <v>2714994247.0126958</v>
      </c>
      <c r="H12" s="38">
        <f t="shared" si="3"/>
        <v>2669505085.9843769</v>
      </c>
      <c r="I12" s="38">
        <f t="shared" si="3"/>
        <v>2615619648.0999975</v>
      </c>
      <c r="J12" s="38">
        <f t="shared" si="3"/>
        <v>2564926379.4897423</v>
      </c>
      <c r="K12" s="38">
        <f t="shared" si="3"/>
        <v>2507763344.8885446</v>
      </c>
      <c r="L12" s="38">
        <f t="shared" si="3"/>
        <v>2432180931.6348658</v>
      </c>
      <c r="M12" s="38">
        <f t="shared" si="3"/>
        <v>2349605992.0175939</v>
      </c>
      <c r="N12" s="38">
        <f t="shared" si="3"/>
        <v>2267296329.8481903</v>
      </c>
      <c r="O12" s="38">
        <f t="shared" si="3"/>
        <v>2193746809.6021342</v>
      </c>
      <c r="P12" s="38">
        <f t="shared" si="3"/>
        <v>2120694645.1023774</v>
      </c>
      <c r="Q12" s="38">
        <f t="shared" si="3"/>
        <v>2046403397.8695183</v>
      </c>
      <c r="R12" s="38">
        <f t="shared" si="3"/>
        <v>1980103288.4845793</v>
      </c>
      <c r="S12" s="38">
        <f t="shared" si="3"/>
        <v>1909916343.5775921</v>
      </c>
      <c r="T12" s="38">
        <f t="shared" si="3"/>
        <v>1833989669.7529247</v>
      </c>
      <c r="U12" s="38">
        <f t="shared" si="3"/>
        <v>1746276146.2864838</v>
      </c>
      <c r="V12" s="38">
        <f t="shared" si="3"/>
        <v>1661767680.7333155</v>
      </c>
      <c r="W12" s="38">
        <f t="shared" si="3"/>
        <v>1566096171.5728202</v>
      </c>
      <c r="X12" s="38">
        <f t="shared" si="3"/>
        <v>1469117374.4942272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19769809912.620537</v>
      </c>
      <c r="E13" s="13">
        <f t="shared" ref="E13:X13" si="4">+E14+E15</f>
        <v>19950177079.613899</v>
      </c>
      <c r="F13" s="13">
        <f t="shared" si="4"/>
        <v>19950177079.613899</v>
      </c>
      <c r="G13" s="13">
        <f t="shared" si="4"/>
        <v>20075649891.435371</v>
      </c>
      <c r="H13" s="13">
        <f t="shared" si="4"/>
        <v>20232490906.212212</v>
      </c>
      <c r="I13" s="13">
        <f t="shared" si="4"/>
        <v>20546172935.765888</v>
      </c>
      <c r="J13" s="13">
        <f t="shared" si="4"/>
        <v>20859854965.319565</v>
      </c>
      <c r="K13" s="13">
        <f t="shared" si="4"/>
        <v>21374293493.787598</v>
      </c>
      <c r="L13" s="13">
        <f t="shared" si="4"/>
        <v>22004794373.190491</v>
      </c>
      <c r="M13" s="13">
        <f t="shared" si="4"/>
        <v>22240055895.355747</v>
      </c>
      <c r="N13" s="13">
        <f t="shared" si="4"/>
        <v>22632158432.297844</v>
      </c>
      <c r="O13" s="13">
        <f t="shared" si="4"/>
        <v>22757631244.119316</v>
      </c>
      <c r="P13" s="13">
        <f t="shared" si="4"/>
        <v>22947408871.99929</v>
      </c>
      <c r="Q13" s="13">
        <f t="shared" si="4"/>
        <v>23267364542.144043</v>
      </c>
      <c r="R13" s="13">
        <f t="shared" si="4"/>
        <v>23682993231.302666</v>
      </c>
      <c r="S13" s="13">
        <f t="shared" si="4"/>
        <v>23682993231.302666</v>
      </c>
      <c r="T13" s="13">
        <f t="shared" si="4"/>
        <v>23996675260.856346</v>
      </c>
      <c r="U13" s="13">
        <f t="shared" si="4"/>
        <v>24153516275.633183</v>
      </c>
      <c r="V13" s="13">
        <f t="shared" si="4"/>
        <v>24467198305.186859</v>
      </c>
      <c r="W13" s="13">
        <f t="shared" si="4"/>
        <v>24702459827.352119</v>
      </c>
      <c r="X13" s="13">
        <f t="shared" si="4"/>
        <v>24780880334.74054</v>
      </c>
    </row>
    <row r="14" spans="1:24" ht="15.75">
      <c r="A14" s="8" t="s">
        <v>43</v>
      </c>
      <c r="B14" s="2" t="s">
        <v>27</v>
      </c>
      <c r="C14" s="10"/>
      <c r="D14" s="11">
        <v>6587322620.6272316</v>
      </c>
      <c r="E14" s="11">
        <v>6775531838.3594379</v>
      </c>
      <c r="F14" s="11">
        <v>6775531838.3594379</v>
      </c>
      <c r="G14" s="11">
        <v>6901004650.1809092</v>
      </c>
      <c r="H14" s="11">
        <v>7057845664.9577484</v>
      </c>
      <c r="I14" s="11">
        <v>7371527694.511426</v>
      </c>
      <c r="J14" s="11">
        <v>7685209724.0651035</v>
      </c>
      <c r="K14" s="11">
        <v>8312573783.1724586</v>
      </c>
      <c r="L14" s="11">
        <v>8939937842.2798138</v>
      </c>
      <c r="M14" s="11">
        <v>9175199364.4450722</v>
      </c>
      <c r="N14" s="11">
        <v>9567301901.3871689</v>
      </c>
      <c r="O14" s="11">
        <v>9739827017.6416931</v>
      </c>
      <c r="P14" s="11">
        <v>9929604645.5216675</v>
      </c>
      <c r="Q14" s="11">
        <v>10249560315.666418</v>
      </c>
      <c r="R14" s="11">
        <v>10665189004.825041</v>
      </c>
      <c r="S14" s="11">
        <v>10665189004.825041</v>
      </c>
      <c r="T14" s="11">
        <v>10978871034.378719</v>
      </c>
      <c r="U14" s="11">
        <v>11135712049.155558</v>
      </c>
      <c r="V14" s="11">
        <v>11449394078.709236</v>
      </c>
      <c r="W14" s="11">
        <v>11684655600.874495</v>
      </c>
      <c r="X14" s="11">
        <v>11763076108.262913</v>
      </c>
    </row>
    <row r="15" spans="1:24" ht="15.75">
      <c r="A15" s="8" t="s">
        <v>47</v>
      </c>
      <c r="B15" s="2" t="s">
        <v>6</v>
      </c>
      <c r="C15" s="10"/>
      <c r="D15" s="11">
        <v>13182487291.993305</v>
      </c>
      <c r="E15" s="11">
        <v>13174645241.254463</v>
      </c>
      <c r="F15" s="11">
        <v>13174645241.254463</v>
      </c>
      <c r="G15" s="11">
        <v>13174645241.254463</v>
      </c>
      <c r="H15" s="11">
        <v>13174645241.254463</v>
      </c>
      <c r="I15" s="11">
        <v>13174645241.254463</v>
      </c>
      <c r="J15" s="11">
        <v>13174645241.254463</v>
      </c>
      <c r="K15" s="11">
        <v>13061719710.615139</v>
      </c>
      <c r="L15" s="11">
        <v>13064856530.910675</v>
      </c>
      <c r="M15" s="11">
        <v>13064856530.910675</v>
      </c>
      <c r="N15" s="11">
        <v>13064856530.910675</v>
      </c>
      <c r="O15" s="11">
        <v>13017804226.477625</v>
      </c>
      <c r="P15" s="11">
        <v>13017804226.477625</v>
      </c>
      <c r="Q15" s="11">
        <v>13017804226.477625</v>
      </c>
      <c r="R15" s="11">
        <v>13017804226.477625</v>
      </c>
      <c r="S15" s="11">
        <v>13017804226.477625</v>
      </c>
      <c r="T15" s="11">
        <v>13017804226.477625</v>
      </c>
      <c r="U15" s="11">
        <v>13017804226.477625</v>
      </c>
      <c r="V15" s="11">
        <v>13017804226.477625</v>
      </c>
      <c r="W15" s="11">
        <v>13017804226.477625</v>
      </c>
      <c r="X15" s="11">
        <v>13017804226.477625</v>
      </c>
    </row>
    <row r="16" spans="1:24" ht="15.75">
      <c r="A16" s="15" t="s">
        <v>44</v>
      </c>
      <c r="B16" s="10" t="s">
        <v>11</v>
      </c>
      <c r="C16" s="10"/>
      <c r="D16" s="13">
        <f>+D17+D18</f>
        <v>40985887654.901703</v>
      </c>
      <c r="E16" s="13">
        <f t="shared" ref="E16:X16" si="5">+E17+E18</f>
        <v>40244184410.486931</v>
      </c>
      <c r="F16" s="13">
        <f t="shared" si="5"/>
        <v>39502481166.072159</v>
      </c>
      <c r="G16" s="13">
        <f t="shared" si="5"/>
        <v>38760777921.657387</v>
      </c>
      <c r="H16" s="13">
        <f t="shared" si="5"/>
        <v>38019074677.242615</v>
      </c>
      <c r="I16" s="13">
        <f t="shared" si="5"/>
        <v>37277371432.827843</v>
      </c>
      <c r="J16" s="13">
        <f t="shared" si="5"/>
        <v>36535668188.413071</v>
      </c>
      <c r="K16" s="13">
        <f t="shared" si="5"/>
        <v>35793964943.998299</v>
      </c>
      <c r="L16" s="13">
        <f t="shared" si="5"/>
        <v>35052261699.583527</v>
      </c>
      <c r="M16" s="13">
        <f t="shared" si="5"/>
        <v>34310558455.168747</v>
      </c>
      <c r="N16" s="13">
        <f t="shared" si="5"/>
        <v>33568855210.753975</v>
      </c>
      <c r="O16" s="13">
        <f t="shared" si="5"/>
        <v>32826402889.548412</v>
      </c>
      <c r="P16" s="13">
        <f t="shared" si="5"/>
        <v>32083950568.34285</v>
      </c>
      <c r="Q16" s="13">
        <f t="shared" si="5"/>
        <v>31341498247.137283</v>
      </c>
      <c r="R16" s="13">
        <f t="shared" si="5"/>
        <v>30599045925.931717</v>
      </c>
      <c r="S16" s="13">
        <f t="shared" si="5"/>
        <v>29856593604.726151</v>
      </c>
      <c r="T16" s="13">
        <f t="shared" si="5"/>
        <v>29118146934.133278</v>
      </c>
      <c r="U16" s="13">
        <f t="shared" si="5"/>
        <v>28379700263.540405</v>
      </c>
      <c r="V16" s="13">
        <f t="shared" si="5"/>
        <v>27641253592.947536</v>
      </c>
      <c r="W16" s="13">
        <f t="shared" si="5"/>
        <v>26902806922.354668</v>
      </c>
      <c r="X16" s="13">
        <f t="shared" si="5"/>
        <v>26164360251.761795</v>
      </c>
    </row>
    <row r="17" spans="1:24">
      <c r="A17" s="8" t="s">
        <v>45</v>
      </c>
      <c r="B17" s="2" t="s">
        <v>7</v>
      </c>
      <c r="C17" s="2"/>
      <c r="D17" s="14">
        <v>10049999648.937948</v>
      </c>
      <c r="E17" s="14">
        <v>9878674226.0983944</v>
      </c>
      <c r="F17" s="14">
        <v>9707348803.2588367</v>
      </c>
      <c r="G17" s="14">
        <v>9536023380.4192829</v>
      </c>
      <c r="H17" s="14">
        <v>9364697957.5797291</v>
      </c>
      <c r="I17" s="14">
        <v>9193372534.7401714</v>
      </c>
      <c r="J17" s="14">
        <v>9022047111.9006176</v>
      </c>
      <c r="K17" s="14">
        <v>8850721689.0610638</v>
      </c>
      <c r="L17" s="14">
        <v>8679396266.2215099</v>
      </c>
      <c r="M17" s="14">
        <v>8508070843.3819523</v>
      </c>
      <c r="N17" s="14">
        <v>8336745420.5423985</v>
      </c>
      <c r="O17" s="14">
        <v>8160489265.3286543</v>
      </c>
      <c r="P17" s="14">
        <v>7984233110.1149101</v>
      </c>
      <c r="Q17" s="14">
        <v>7807976954.9011641</v>
      </c>
      <c r="R17" s="14">
        <v>7631720799.6874199</v>
      </c>
      <c r="S17" s="14">
        <v>7455464644.4736767</v>
      </c>
      <c r="T17" s="14">
        <v>7283214139.8726254</v>
      </c>
      <c r="U17" s="14">
        <v>7110963635.271574</v>
      </c>
      <c r="V17" s="14">
        <v>6938713130.6705246</v>
      </c>
      <c r="W17" s="14">
        <v>6766462626.0694733</v>
      </c>
      <c r="X17" s="14">
        <v>6594212121.4684219</v>
      </c>
    </row>
    <row r="18" spans="1:24">
      <c r="A18" s="8" t="s">
        <v>46</v>
      </c>
      <c r="B18" s="2" t="s">
        <v>62</v>
      </c>
      <c r="C18" s="2"/>
      <c r="D18" s="14">
        <v>30935888005.963753</v>
      </c>
      <c r="E18" s="14">
        <v>30365510184.388538</v>
      </c>
      <c r="F18" s="14">
        <v>29795132362.813324</v>
      </c>
      <c r="G18" s="14">
        <v>29224754541.238102</v>
      </c>
      <c r="H18" s="14">
        <v>28654376719.662884</v>
      </c>
      <c r="I18" s="14">
        <v>28083998898.087669</v>
      </c>
      <c r="J18" s="14">
        <v>27513621076.512451</v>
      </c>
      <c r="K18" s="14">
        <v>26943243254.937233</v>
      </c>
      <c r="L18" s="14">
        <v>26372865433.362015</v>
      </c>
      <c r="M18" s="14">
        <v>25802487611.786797</v>
      </c>
      <c r="N18" s="14">
        <v>25232109790.211578</v>
      </c>
      <c r="O18" s="14">
        <v>24665913624.219757</v>
      </c>
      <c r="P18" s="14">
        <v>24099717458.22794</v>
      </c>
      <c r="Q18" s="14">
        <v>23533521292.236118</v>
      </c>
      <c r="R18" s="14">
        <v>22967325126.244297</v>
      </c>
      <c r="S18" s="14">
        <v>22401128960.252476</v>
      </c>
      <c r="T18" s="14">
        <v>21834932794.260654</v>
      </c>
      <c r="U18" s="14">
        <v>21268736628.268833</v>
      </c>
      <c r="V18" s="14">
        <v>20702540462.277012</v>
      </c>
      <c r="W18" s="14">
        <v>20136344296.285194</v>
      </c>
      <c r="X18" s="14">
        <v>19570148130.293373</v>
      </c>
    </row>
    <row r="19" spans="1:24" ht="15.75">
      <c r="A19" s="15" t="s">
        <v>48</v>
      </c>
      <c r="B19" s="10" t="s">
        <v>12</v>
      </c>
      <c r="C19" s="10"/>
      <c r="D19" s="13">
        <f>+D20+D21+D22</f>
        <v>1224762.9107098239</v>
      </c>
      <c r="E19" s="13">
        <f t="shared" ref="E19:X19" si="6">+E20+E21+E22</f>
        <v>1224762.9107098239</v>
      </c>
      <c r="F19" s="13">
        <f t="shared" si="6"/>
        <v>1215477.1510766409</v>
      </c>
      <c r="G19" s="13">
        <f t="shared" si="6"/>
        <v>1201809.0596202542</v>
      </c>
      <c r="H19" s="13">
        <f t="shared" si="6"/>
        <v>1189849.4795959156</v>
      </c>
      <c r="I19" s="13">
        <f t="shared" si="6"/>
        <v>1155679.2509549486</v>
      </c>
      <c r="J19" s="13">
        <f t="shared" si="6"/>
        <v>1104423.9079934978</v>
      </c>
      <c r="K19" s="13">
        <f t="shared" si="6"/>
        <v>1061711.122192289</v>
      </c>
      <c r="L19" s="13">
        <f t="shared" si="6"/>
        <v>1018998.3363910801</v>
      </c>
      <c r="M19" s="13">
        <f t="shared" si="6"/>
        <v>967742.99342962936</v>
      </c>
      <c r="N19" s="13">
        <f t="shared" si="6"/>
        <v>907945.0933079368</v>
      </c>
      <c r="O19" s="13">
        <f t="shared" si="6"/>
        <v>848147.19318624435</v>
      </c>
      <c r="P19" s="13">
        <f t="shared" si="6"/>
        <v>788349.29306455178</v>
      </c>
      <c r="Q19" s="13">
        <f t="shared" si="6"/>
        <v>728551.39294285921</v>
      </c>
      <c r="R19" s="13">
        <f t="shared" si="6"/>
        <v>668753.49282116676</v>
      </c>
      <c r="S19" s="13">
        <f t="shared" si="6"/>
        <v>617498.14985971607</v>
      </c>
      <c r="T19" s="13">
        <f t="shared" si="6"/>
        <v>566242.80689826549</v>
      </c>
      <c r="U19" s="13">
        <f t="shared" si="6"/>
        <v>514987.46393681457</v>
      </c>
      <c r="V19" s="13">
        <f t="shared" si="6"/>
        <v>463732.12097536388</v>
      </c>
      <c r="W19" s="13">
        <f t="shared" si="6"/>
        <v>412476.77801391319</v>
      </c>
      <c r="X19" s="13">
        <f t="shared" si="6"/>
        <v>351063.99288664863</v>
      </c>
    </row>
    <row r="20" spans="1:24" s="16" customFormat="1">
      <c r="A20" s="8" t="s">
        <v>59</v>
      </c>
      <c r="B20" s="2" t="s">
        <v>13</v>
      </c>
      <c r="C20" s="2"/>
      <c r="D20" s="11">
        <v>1224762.9107098239</v>
      </c>
      <c r="E20" s="11">
        <v>1224762.9107098239</v>
      </c>
      <c r="F20" s="11">
        <v>1215477.1510766409</v>
      </c>
      <c r="G20" s="11">
        <v>1201809.0596202542</v>
      </c>
      <c r="H20" s="11">
        <v>1189849.4795959156</v>
      </c>
      <c r="I20" s="11">
        <v>1155679.2509549486</v>
      </c>
      <c r="J20" s="11">
        <v>1104423.9079934978</v>
      </c>
      <c r="K20" s="11">
        <v>1061711.122192289</v>
      </c>
      <c r="L20" s="11">
        <v>1018998.3363910801</v>
      </c>
      <c r="M20" s="11">
        <v>967742.99342962936</v>
      </c>
      <c r="N20" s="11">
        <v>907945.0933079368</v>
      </c>
      <c r="O20" s="11">
        <v>848147.19318624435</v>
      </c>
      <c r="P20" s="11">
        <v>788349.29306455178</v>
      </c>
      <c r="Q20" s="11">
        <v>728551.39294285921</v>
      </c>
      <c r="R20" s="11">
        <v>668753.49282116676</v>
      </c>
      <c r="S20" s="11">
        <v>617498.14985971607</v>
      </c>
      <c r="T20" s="11">
        <v>566242.80689826549</v>
      </c>
      <c r="U20" s="11">
        <v>514987.46393681457</v>
      </c>
      <c r="V20" s="11">
        <v>463732.12097536388</v>
      </c>
      <c r="W20" s="11">
        <v>412476.77801391319</v>
      </c>
      <c r="X20" s="11">
        <v>351063.99288664863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2814456435.2808714</v>
      </c>
      <c r="E23" s="13">
        <f t="shared" ref="E23:X23" si="7">+E24+E25+E26+E27+E28+E29+E30+E31+E32+E33</f>
        <v>2786854119.831378</v>
      </c>
      <c r="F23" s="13">
        <f t="shared" si="7"/>
        <v>2754291570.7275629</v>
      </c>
      <c r="G23" s="13">
        <f t="shared" si="7"/>
        <v>2713792437.9530754</v>
      </c>
      <c r="H23" s="13">
        <f t="shared" si="7"/>
        <v>2668315236.5047808</v>
      </c>
      <c r="I23" s="13">
        <f t="shared" si="7"/>
        <v>2614463968.8490424</v>
      </c>
      <c r="J23" s="13">
        <f t="shared" si="7"/>
        <v>2563821955.581749</v>
      </c>
      <c r="K23" s="13">
        <f t="shared" si="7"/>
        <v>2506701633.7663522</v>
      </c>
      <c r="L23" s="13">
        <f t="shared" si="7"/>
        <v>2431161933.2984748</v>
      </c>
      <c r="M23" s="13">
        <f t="shared" si="7"/>
        <v>2348638249.0241642</v>
      </c>
      <c r="N23" s="13">
        <f t="shared" si="7"/>
        <v>2266388384.7548823</v>
      </c>
      <c r="O23" s="13">
        <f t="shared" si="7"/>
        <v>2192898662.4089479</v>
      </c>
      <c r="P23" s="13">
        <f t="shared" si="7"/>
        <v>2119906295.8093128</v>
      </c>
      <c r="Q23" s="13">
        <f t="shared" si="7"/>
        <v>2045674846.4765754</v>
      </c>
      <c r="R23" s="13">
        <f t="shared" si="7"/>
        <v>1979434534.9917581</v>
      </c>
      <c r="S23" s="13">
        <f t="shared" si="7"/>
        <v>1909298845.4277325</v>
      </c>
      <c r="T23" s="13">
        <f t="shared" si="7"/>
        <v>1833423426.9460263</v>
      </c>
      <c r="U23" s="13">
        <f t="shared" si="7"/>
        <v>1745761158.822547</v>
      </c>
      <c r="V23" s="13">
        <f t="shared" si="7"/>
        <v>1661303948.6123402</v>
      </c>
      <c r="W23" s="13">
        <f t="shared" si="7"/>
        <v>1565683694.7948062</v>
      </c>
      <c r="X23" s="13">
        <f t="shared" si="7"/>
        <v>1468766310.5013406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2814456435.2808714</v>
      </c>
      <c r="E26" s="11">
        <v>2786854119.831378</v>
      </c>
      <c r="F26" s="11">
        <v>2754291570.7275629</v>
      </c>
      <c r="G26" s="11">
        <v>2713792437.9530754</v>
      </c>
      <c r="H26" s="11">
        <v>2668315236.5047808</v>
      </c>
      <c r="I26" s="11">
        <v>2614463968.8490424</v>
      </c>
      <c r="J26" s="11">
        <v>2563821955.581749</v>
      </c>
      <c r="K26" s="11">
        <v>2506701633.7663522</v>
      </c>
      <c r="L26" s="11">
        <v>2431161933.2984748</v>
      </c>
      <c r="M26" s="11">
        <v>2348638249.0241642</v>
      </c>
      <c r="N26" s="11">
        <v>2266388384.7548823</v>
      </c>
      <c r="O26" s="11">
        <v>2192898662.4089479</v>
      </c>
      <c r="P26" s="11">
        <v>2119906295.8093128</v>
      </c>
      <c r="Q26" s="11">
        <v>2045674846.4765754</v>
      </c>
      <c r="R26" s="11">
        <v>1979434534.9917581</v>
      </c>
      <c r="S26" s="11">
        <v>1909298845.4277325</v>
      </c>
      <c r="T26" s="11">
        <v>1833423426.9460263</v>
      </c>
      <c r="U26" s="11">
        <v>1745761158.822547</v>
      </c>
      <c r="V26" s="11">
        <v>1661303948.6123402</v>
      </c>
      <c r="W26" s="11">
        <v>1565683694.7948062</v>
      </c>
      <c r="X26" s="11">
        <v>1468766310.5013406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8718602707.6009197</v>
      </c>
      <c r="E35" s="11">
        <v>9179104144.4995918</v>
      </c>
      <c r="F35" s="11">
        <v>9535200070.0557461</v>
      </c>
      <c r="G35" s="11">
        <v>9997657273.830761</v>
      </c>
      <c r="H35" s="11">
        <v>10324501278.6898</v>
      </c>
      <c r="I35" s="11">
        <v>10739897806.97517</v>
      </c>
      <c r="J35" s="11">
        <v>11233520033.63217</v>
      </c>
      <c r="K35" s="11">
        <v>11705130632.52112</v>
      </c>
      <c r="L35" s="11">
        <v>12254540173.277981</v>
      </c>
      <c r="M35" s="11">
        <v>12797233014.788891</v>
      </c>
      <c r="N35" s="11">
        <v>13335427647.951571</v>
      </c>
      <c r="O35" s="11">
        <v>13940729629.33099</v>
      </c>
      <c r="P35" s="11">
        <v>14608998373.78644</v>
      </c>
      <c r="Q35" s="11">
        <v>15372194143.78717</v>
      </c>
      <c r="R35" s="11">
        <v>16195067821.507629</v>
      </c>
      <c r="S35" s="11">
        <v>17198474452.45536</v>
      </c>
      <c r="T35" s="11">
        <v>17981313710.86866</v>
      </c>
      <c r="U35" s="11">
        <v>19142833024.664478</v>
      </c>
      <c r="V35" s="11">
        <v>20756695983.92094</v>
      </c>
      <c r="W35" s="11">
        <v>21585169269.257339</v>
      </c>
      <c r="X35" s="11">
        <v>23251112902.624359</v>
      </c>
    </row>
    <row r="36" spans="1:24" ht="15.75">
      <c r="A36" s="25">
        <v>5</v>
      </c>
      <c r="B36" s="9" t="s">
        <v>9</v>
      </c>
      <c r="C36" s="10"/>
      <c r="D36" s="11">
        <v>14793415</v>
      </c>
      <c r="E36" s="11">
        <v>15216133.000000002</v>
      </c>
      <c r="F36" s="11">
        <v>15655846.999999998</v>
      </c>
      <c r="G36" s="11">
        <v>16105502</v>
      </c>
      <c r="H36" s="11">
        <v>16554854.999999996</v>
      </c>
      <c r="I36" s="11">
        <v>16996900.999999996</v>
      </c>
      <c r="J36" s="11">
        <v>17429209</v>
      </c>
      <c r="K36" s="11">
        <v>17855249.999999993</v>
      </c>
      <c r="L36" s="11">
        <v>18281113.000000004</v>
      </c>
      <c r="M36" s="11">
        <v>18715676</v>
      </c>
      <c r="N36" s="11">
        <v>19165489.999999996</v>
      </c>
      <c r="O36" s="11">
        <v>19632265.000000004</v>
      </c>
      <c r="P36" s="11">
        <v>20114360.999999996</v>
      </c>
      <c r="Q36" s="11">
        <v>20610896.999999996</v>
      </c>
      <c r="R36" s="11">
        <v>21119910.999999996</v>
      </c>
      <c r="S36" s="11">
        <v>21639805.999999996</v>
      </c>
      <c r="T36" s="11">
        <v>22170556.000000004</v>
      </c>
      <c r="U36" s="11">
        <v>22712403.000000007</v>
      </c>
      <c r="V36" s="11">
        <v>23264176.000000007</v>
      </c>
      <c r="W36" s="11">
        <v>23824402</v>
      </c>
      <c r="X36" s="11">
        <v>24391822.999999996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10819.429067632522</v>
      </c>
      <c r="E39" s="11">
        <f t="shared" si="8"/>
        <v>10689.713688116268</v>
      </c>
      <c r="F39" s="11">
        <f t="shared" si="8"/>
        <v>10511.196774048565</v>
      </c>
      <c r="G39" s="11">
        <f t="shared" si="8"/>
        <v>10350.546801813507</v>
      </c>
      <c r="H39" s="11">
        <f t="shared" si="8"/>
        <v>10208.050216790725</v>
      </c>
      <c r="I39" s="11">
        <f t="shared" si="8"/>
        <v>10086.238173912354</v>
      </c>
      <c r="J39" s="11">
        <f t="shared" si="8"/>
        <v>9990.5118228411866</v>
      </c>
      <c r="K39" s="11">
        <f t="shared" si="8"/>
        <v>9920.3284078522811</v>
      </c>
      <c r="L39" s="11">
        <f t="shared" si="8"/>
        <v>9859.6430619673811</v>
      </c>
      <c r="M39" s="11">
        <f t="shared" si="8"/>
        <v>9744.3405846067471</v>
      </c>
      <c r="N39" s="11">
        <f t="shared" si="8"/>
        <v>9565.9913674005074</v>
      </c>
      <c r="O39" s="11">
        <f t="shared" si="8"/>
        <v>9508.5456073665518</v>
      </c>
      <c r="P39" s="11">
        <f t="shared" si="8"/>
        <v>9386.5185824292203</v>
      </c>
      <c r="Q39" s="11">
        <f t="shared" si="8"/>
        <v>9311.0511634186969</v>
      </c>
      <c r="R39" s="11">
        <f t="shared" si="8"/>
        <v>9273.7921787277282</v>
      </c>
      <c r="S39" s="11">
        <f t="shared" si="8"/>
        <v>9219.6611556816806</v>
      </c>
      <c r="T39" s="11">
        <f t="shared" si="8"/>
        <v>9199.4122878814178</v>
      </c>
      <c r="U39" s="11">
        <f t="shared" si="8"/>
        <v>9209.5144390749811</v>
      </c>
      <c r="V39" s="11">
        <f t="shared" si="8"/>
        <v>9282.2697762349271</v>
      </c>
      <c r="W39" s="11">
        <f t="shared" si="8"/>
        <v>9290.8293015271611</v>
      </c>
      <c r="X39" s="11">
        <f t="shared" si="8"/>
        <v>9310.0678157428283</v>
      </c>
    </row>
    <row r="40" spans="1:24" ht="15.75">
      <c r="B40" s="20" t="s">
        <v>5</v>
      </c>
      <c r="C40" s="7"/>
      <c r="D40" s="11">
        <f t="shared" ref="D40:X40" si="9">+D8/D36</f>
        <v>2328.6444270650541</v>
      </c>
      <c r="E40" s="11">
        <f t="shared" si="9"/>
        <v>2340.1801561326865</v>
      </c>
      <c r="F40" s="11">
        <f t="shared" si="9"/>
        <v>2308.3048889742904</v>
      </c>
      <c r="G40" s="11">
        <f t="shared" si="9"/>
        <v>2277.8756634942906</v>
      </c>
      <c r="H40" s="11">
        <f t="shared" si="9"/>
        <v>2253.2947887119153</v>
      </c>
      <c r="I40" s="11">
        <f t="shared" si="9"/>
        <v>2229.391001177773</v>
      </c>
      <c r="J40" s="11">
        <f t="shared" si="9"/>
        <v>2203.7597751972812</v>
      </c>
      <c r="K40" s="11">
        <f t="shared" si="9"/>
        <v>2181.1583661950717</v>
      </c>
      <c r="L40" s="11">
        <f t="shared" si="9"/>
        <v>2154.9405452050137</v>
      </c>
      <c r="M40" s="11">
        <f t="shared" si="9"/>
        <v>2092.3933279999837</v>
      </c>
      <c r="N40" s="11">
        <f t="shared" si="9"/>
        <v>2128.1451970435014</v>
      </c>
      <c r="O40" s="11">
        <f t="shared" si="9"/>
        <v>2153.9139047534081</v>
      </c>
      <c r="P40" s="11">
        <f t="shared" si="9"/>
        <v>2111.700133179625</v>
      </c>
      <c r="Q40" s="11">
        <f t="shared" si="9"/>
        <v>2108.6942410848437</v>
      </c>
      <c r="R40" s="11">
        <f t="shared" si="9"/>
        <v>2136.9667404623369</v>
      </c>
      <c r="S40" s="11">
        <f t="shared" si="9"/>
        <v>2166.1581093869954</v>
      </c>
      <c r="T40" s="11">
        <f t="shared" si="9"/>
        <v>2207.8362274378933</v>
      </c>
      <c r="U40" s="11">
        <f t="shared" si="9"/>
        <v>2274.7138235510402</v>
      </c>
      <c r="V40" s="11">
        <f t="shared" si="9"/>
        <v>2393.2079704533439</v>
      </c>
      <c r="W40" s="11">
        <f t="shared" si="9"/>
        <v>2447.6146318973451</v>
      </c>
      <c r="X40" s="11">
        <f t="shared" si="9"/>
        <v>2514.7408106035659</v>
      </c>
    </row>
    <row r="41" spans="1:24" ht="15.75">
      <c r="B41" s="20" t="s">
        <v>38</v>
      </c>
      <c r="C41" s="7"/>
      <c r="D41" s="37">
        <f>+D9/D36</f>
        <v>4193.5092132429581</v>
      </c>
      <c r="E41" s="37">
        <f t="shared" ref="E41:X41" si="10">+E9/E36</f>
        <v>4210.345186768478</v>
      </c>
      <c r="F41" s="37">
        <f t="shared" si="10"/>
        <v>4229.413778551856</v>
      </c>
      <c r="G41" s="37">
        <f t="shared" si="10"/>
        <v>4250.9074913304148</v>
      </c>
      <c r="H41" s="37">
        <f t="shared" si="10"/>
        <v>4274.803494374818</v>
      </c>
      <c r="I41" s="37">
        <f t="shared" si="10"/>
        <v>4300.9540121699729</v>
      </c>
      <c r="J41" s="37">
        <f t="shared" si="10"/>
        <v>4346.524236202642</v>
      </c>
      <c r="K41" s="37">
        <f t="shared" si="10"/>
        <v>4396.9585474090482</v>
      </c>
      <c r="L41" s="37">
        <f t="shared" si="10"/>
        <v>4450.566020564961</v>
      </c>
      <c r="M41" s="37">
        <f t="shared" si="10"/>
        <v>4504.8410370642741</v>
      </c>
      <c r="N41" s="37">
        <f t="shared" si="10"/>
        <v>4387.1383631003173</v>
      </c>
      <c r="O41" s="37">
        <f t="shared" si="10"/>
        <v>4411.6304267405003</v>
      </c>
      <c r="P41" s="37">
        <f t="shared" si="10"/>
        <v>4433.4627588826706</v>
      </c>
      <c r="Q41" s="37">
        <f t="shared" si="10"/>
        <v>4453.5553448406054</v>
      </c>
      <c r="R41" s="37">
        <f t="shared" si="10"/>
        <v>4472.8870132540842</v>
      </c>
      <c r="S41" s="37">
        <f t="shared" si="10"/>
        <v>4491.1185600563895</v>
      </c>
      <c r="T41" s="37">
        <f t="shared" si="10"/>
        <v>4513.1171591537895</v>
      </c>
      <c r="U41" s="37">
        <f t="shared" si="10"/>
        <v>4544.9393275985685</v>
      </c>
      <c r="V41" s="37">
        <f t="shared" si="10"/>
        <v>4577.7734292292516</v>
      </c>
      <c r="W41" s="37">
        <f t="shared" si="10"/>
        <v>4611.4120446875559</v>
      </c>
      <c r="X41" s="37">
        <f t="shared" si="10"/>
        <v>4646.47745170504</v>
      </c>
    </row>
    <row r="42" spans="1:24" ht="15.75">
      <c r="B42" s="20" t="s">
        <v>10</v>
      </c>
      <c r="C42" s="9"/>
      <c r="D42" s="11">
        <f t="shared" ref="D42:X42" si="11">+D10/D36</f>
        <v>4297.27542732451</v>
      </c>
      <c r="E42" s="11">
        <f t="shared" si="11"/>
        <v>4139.1883452151023</v>
      </c>
      <c r="F42" s="11">
        <f t="shared" si="11"/>
        <v>3973.4781065224197</v>
      </c>
      <c r="G42" s="11">
        <f t="shared" si="11"/>
        <v>3821.7636469888025</v>
      </c>
      <c r="H42" s="11">
        <f t="shared" si="11"/>
        <v>3679.9519337039933</v>
      </c>
      <c r="I42" s="11">
        <f t="shared" si="11"/>
        <v>3555.893160564608</v>
      </c>
      <c r="J42" s="11">
        <f t="shared" si="11"/>
        <v>3440.2278114412638</v>
      </c>
      <c r="K42" s="11">
        <f t="shared" si="11"/>
        <v>3342.2114942481603</v>
      </c>
      <c r="L42" s="11">
        <f t="shared" si="11"/>
        <v>3254.1364961974073</v>
      </c>
      <c r="M42" s="11">
        <f t="shared" si="11"/>
        <v>3147.1062195424884</v>
      </c>
      <c r="N42" s="11">
        <f t="shared" si="11"/>
        <v>3050.7078072566901</v>
      </c>
      <c r="O42" s="11">
        <f t="shared" si="11"/>
        <v>2943.0012758726439</v>
      </c>
      <c r="P42" s="11">
        <f t="shared" si="11"/>
        <v>2841.3556903669237</v>
      </c>
      <c r="Q42" s="11">
        <f t="shared" si="11"/>
        <v>2748.8015774932483</v>
      </c>
      <c r="R42" s="11">
        <f t="shared" si="11"/>
        <v>2663.9384250113067</v>
      </c>
      <c r="S42" s="11">
        <f t="shared" si="11"/>
        <v>2562.3844862382971</v>
      </c>
      <c r="T42" s="11">
        <f t="shared" si="11"/>
        <v>2478.458901289735</v>
      </c>
      <c r="U42" s="11">
        <f t="shared" si="11"/>
        <v>2389.8612879253706</v>
      </c>
      <c r="V42" s="11">
        <f t="shared" si="11"/>
        <v>2311.2883765523306</v>
      </c>
      <c r="W42" s="11">
        <f t="shared" si="11"/>
        <v>2231.8026249422592</v>
      </c>
      <c r="X42" s="11">
        <f t="shared" si="11"/>
        <v>2148.8495534342214</v>
      </c>
    </row>
    <row r="43" spans="1:24" ht="15.75">
      <c r="B43" s="26" t="s">
        <v>32</v>
      </c>
      <c r="C43" s="9"/>
      <c r="D43" s="11">
        <f t="shared" ref="D43:X43" si="12">+D11/D36</f>
        <v>4106.9420122076099</v>
      </c>
      <c r="E43" s="11">
        <f t="shared" si="12"/>
        <v>3955.956581747861</v>
      </c>
      <c r="F43" s="11">
        <f t="shared" si="12"/>
        <v>3797.4731258989732</v>
      </c>
      <c r="G43" s="11">
        <f t="shared" si="12"/>
        <v>3653.1880728146666</v>
      </c>
      <c r="H43" s="11">
        <f t="shared" si="12"/>
        <v>3518.6998366010962</v>
      </c>
      <c r="I43" s="11">
        <f t="shared" si="12"/>
        <v>3402.0051283815646</v>
      </c>
      <c r="J43" s="11">
        <f t="shared" si="12"/>
        <v>3293.0652879159711</v>
      </c>
      <c r="K43" s="11">
        <f t="shared" si="12"/>
        <v>3201.7618592730946</v>
      </c>
      <c r="L43" s="11">
        <f t="shared" si="12"/>
        <v>3121.0931234205491</v>
      </c>
      <c r="M43" s="11">
        <f t="shared" si="12"/>
        <v>3021.5640808552407</v>
      </c>
      <c r="N43" s="11">
        <f t="shared" si="12"/>
        <v>2932.4068230476669</v>
      </c>
      <c r="O43" s="11">
        <f t="shared" si="12"/>
        <v>2831.2593648092929</v>
      </c>
      <c r="P43" s="11">
        <f t="shared" si="12"/>
        <v>2735.9238228021336</v>
      </c>
      <c r="Q43" s="11">
        <f t="shared" si="12"/>
        <v>2649.5141278558299</v>
      </c>
      <c r="R43" s="11">
        <f t="shared" si="12"/>
        <v>2570.1831393718653</v>
      </c>
      <c r="S43" s="11">
        <f t="shared" si="12"/>
        <v>2474.1250839323061</v>
      </c>
      <c r="T43" s="11">
        <f t="shared" si="12"/>
        <v>2395.7370394765749</v>
      </c>
      <c r="U43" s="11">
        <f t="shared" si="12"/>
        <v>2312.9748331417668</v>
      </c>
      <c r="V43" s="11">
        <f t="shared" si="12"/>
        <v>2239.8580503403336</v>
      </c>
      <c r="W43" s="11">
        <f t="shared" si="12"/>
        <v>2166.0676624624948</v>
      </c>
      <c r="X43" s="11">
        <f t="shared" si="12"/>
        <v>2088.6196405452083</v>
      </c>
    </row>
    <row r="44" spans="1:24" ht="15.75">
      <c r="B44" s="26" t="s">
        <v>33</v>
      </c>
      <c r="C44" s="9"/>
      <c r="D44" s="11">
        <f t="shared" ref="D44:X44" si="13">+D12/D36</f>
        <v>190.3334151169004</v>
      </c>
      <c r="E44" s="11">
        <f t="shared" si="13"/>
        <v>183.23176346724148</v>
      </c>
      <c r="F44" s="11">
        <f t="shared" si="13"/>
        <v>176.0049806234463</v>
      </c>
      <c r="G44" s="11">
        <f t="shared" si="13"/>
        <v>168.57557417413599</v>
      </c>
      <c r="H44" s="11">
        <f t="shared" si="13"/>
        <v>161.25209710289687</v>
      </c>
      <c r="I44" s="11">
        <f t="shared" si="13"/>
        <v>153.88803218304315</v>
      </c>
      <c r="J44" s="11">
        <f t="shared" si="13"/>
        <v>147.16252352529264</v>
      </c>
      <c r="K44" s="11">
        <f t="shared" si="13"/>
        <v>140.44963497506592</v>
      </c>
      <c r="L44" s="11">
        <f t="shared" si="13"/>
        <v>133.04337277685801</v>
      </c>
      <c r="M44" s="11">
        <f t="shared" si="13"/>
        <v>125.54213868724773</v>
      </c>
      <c r="N44" s="11">
        <f t="shared" si="13"/>
        <v>118.30098420902313</v>
      </c>
      <c r="O44" s="11">
        <f t="shared" si="13"/>
        <v>111.74191106335076</v>
      </c>
      <c r="P44" s="11">
        <f t="shared" si="13"/>
        <v>105.43186756479004</v>
      </c>
      <c r="Q44" s="11">
        <f t="shared" si="13"/>
        <v>99.287449637418433</v>
      </c>
      <c r="R44" s="11">
        <f t="shared" si="13"/>
        <v>93.755285639441368</v>
      </c>
      <c r="S44" s="11">
        <f t="shared" si="13"/>
        <v>88.259402305990747</v>
      </c>
      <c r="T44" s="11">
        <f t="shared" si="13"/>
        <v>82.721861813159961</v>
      </c>
      <c r="U44" s="11">
        <f t="shared" si="13"/>
        <v>76.886454783603625</v>
      </c>
      <c r="V44" s="11">
        <f t="shared" si="13"/>
        <v>71.430326211997141</v>
      </c>
      <c r="W44" s="11">
        <f t="shared" si="13"/>
        <v>65.734962479764249</v>
      </c>
      <c r="X44" s="11">
        <f t="shared" si="13"/>
        <v>60.22991288901315</v>
      </c>
    </row>
    <row r="45" spans="1:24" ht="15.75">
      <c r="B45" s="10" t="s">
        <v>31</v>
      </c>
      <c r="C45" s="9"/>
      <c r="D45" s="11">
        <f t="shared" ref="D45:X45" si="14">+D13/D36</f>
        <v>1336.3925714664624</v>
      </c>
      <c r="E45" s="11">
        <f t="shared" si="14"/>
        <v>1311.1200513043555</v>
      </c>
      <c r="F45" s="11">
        <f t="shared" si="14"/>
        <v>1274.2956085106032</v>
      </c>
      <c r="G45" s="11">
        <f t="shared" si="14"/>
        <v>1246.5087950338568</v>
      </c>
      <c r="H45" s="11">
        <f t="shared" si="14"/>
        <v>1222.1484818932099</v>
      </c>
      <c r="I45" s="11">
        <f t="shared" si="14"/>
        <v>1208.8187685370347</v>
      </c>
      <c r="J45" s="11">
        <f t="shared" si="14"/>
        <v>1196.8331417288969</v>
      </c>
      <c r="K45" s="11">
        <f t="shared" si="14"/>
        <v>1197.0873269087583</v>
      </c>
      <c r="L45" s="11">
        <f t="shared" si="14"/>
        <v>1203.6900802041148</v>
      </c>
      <c r="M45" s="11">
        <f t="shared" si="14"/>
        <v>1188.3116535761651</v>
      </c>
      <c r="N45" s="11">
        <f t="shared" si="14"/>
        <v>1180.8807618431799</v>
      </c>
      <c r="O45" s="11">
        <f t="shared" si="14"/>
        <v>1159.1953981937036</v>
      </c>
      <c r="P45" s="11">
        <f t="shared" si="14"/>
        <v>1140.8470232785071</v>
      </c>
      <c r="Q45" s="11">
        <f t="shared" si="14"/>
        <v>1128.8865565697624</v>
      </c>
      <c r="R45" s="11">
        <f t="shared" si="14"/>
        <v>1121.3585716011146</v>
      </c>
      <c r="S45" s="11">
        <f t="shared" si="14"/>
        <v>1094.41800131215</v>
      </c>
      <c r="T45" s="11">
        <f t="shared" si="14"/>
        <v>1082.3668680594362</v>
      </c>
      <c r="U45" s="11">
        <f t="shared" si="14"/>
        <v>1063.4504977581269</v>
      </c>
      <c r="V45" s="11">
        <f t="shared" si="14"/>
        <v>1051.7113653708109</v>
      </c>
      <c r="W45" s="11">
        <f t="shared" si="14"/>
        <v>1036.8553984000152</v>
      </c>
      <c r="X45" s="11">
        <f t="shared" si="14"/>
        <v>1015.9503180529206</v>
      </c>
    </row>
    <row r="46" spans="1:24" ht="15.75">
      <c r="B46" s="10" t="s">
        <v>11</v>
      </c>
      <c r="C46" s="9"/>
      <c r="D46" s="11">
        <f t="shared" ref="D46:X46" si="15">+D16/D36</f>
        <v>2770.5494407411475</v>
      </c>
      <c r="E46" s="11">
        <f t="shared" si="15"/>
        <v>2644.8365304435051</v>
      </c>
      <c r="F46" s="11">
        <f t="shared" si="15"/>
        <v>2523.1775173883702</v>
      </c>
      <c r="G46" s="11">
        <f t="shared" si="15"/>
        <v>2406.6792777808096</v>
      </c>
      <c r="H46" s="11">
        <f t="shared" si="15"/>
        <v>2296.5513547078863</v>
      </c>
      <c r="I46" s="11">
        <f t="shared" si="15"/>
        <v>2193.1863598445298</v>
      </c>
      <c r="J46" s="11">
        <f t="shared" si="15"/>
        <v>2096.2321461870742</v>
      </c>
      <c r="K46" s="11">
        <f t="shared" si="15"/>
        <v>2004.6745323643361</v>
      </c>
      <c r="L46" s="11">
        <f t="shared" si="15"/>
        <v>1917.4030432164343</v>
      </c>
      <c r="M46" s="11">
        <f t="shared" si="15"/>
        <v>1833.2524272790758</v>
      </c>
      <c r="N46" s="11">
        <f t="shared" si="15"/>
        <v>1751.526061204487</v>
      </c>
      <c r="O46" s="11">
        <f t="shared" si="15"/>
        <v>1672.0639666155896</v>
      </c>
      <c r="P46" s="11">
        <f t="shared" si="15"/>
        <v>1595.0767995236267</v>
      </c>
      <c r="Q46" s="11">
        <f t="shared" si="15"/>
        <v>1520.6275712860672</v>
      </c>
      <c r="R46" s="11">
        <f t="shared" si="15"/>
        <v>1448.8245677707507</v>
      </c>
      <c r="S46" s="11">
        <f t="shared" si="15"/>
        <v>1379.7070826201564</v>
      </c>
      <c r="T46" s="11">
        <f t="shared" si="15"/>
        <v>1313.3701714171386</v>
      </c>
      <c r="U46" s="11">
        <f t="shared" si="15"/>
        <v>1249.5243353836402</v>
      </c>
      <c r="V46" s="11">
        <f t="shared" si="15"/>
        <v>1188.1466849695225</v>
      </c>
      <c r="W46" s="11">
        <f t="shared" si="15"/>
        <v>1129.2122640624796</v>
      </c>
      <c r="X46" s="11">
        <f t="shared" si="15"/>
        <v>1072.6693224922876</v>
      </c>
    </row>
    <row r="47" spans="1:24" ht="15.75">
      <c r="B47" s="10" t="s">
        <v>12</v>
      </c>
      <c r="C47" s="9"/>
      <c r="D47" s="11">
        <f t="shared" ref="D47:X47" si="16">+D19/D36</f>
        <v>8.2791087163432101E-2</v>
      </c>
      <c r="E47" s="11">
        <f t="shared" si="16"/>
        <v>8.0491075538694612E-2</v>
      </c>
      <c r="F47" s="11">
        <f t="shared" si="16"/>
        <v>7.7637265558142016E-2</v>
      </c>
      <c r="G47" s="11">
        <f t="shared" si="16"/>
        <v>7.4621024518220808E-2</v>
      </c>
      <c r="H47" s="11">
        <f t="shared" si="16"/>
        <v>7.1873144137832426E-2</v>
      </c>
      <c r="I47" s="11">
        <f t="shared" si="16"/>
        <v>6.7993527229166587E-2</v>
      </c>
      <c r="J47" s="11">
        <f t="shared" si="16"/>
        <v>6.3366266822177511E-2</v>
      </c>
      <c r="K47" s="11">
        <f t="shared" si="16"/>
        <v>5.9462125828105984E-2</v>
      </c>
      <c r="L47" s="11">
        <f t="shared" si="16"/>
        <v>5.5740497659583409E-2</v>
      </c>
      <c r="M47" s="11">
        <f t="shared" si="16"/>
        <v>5.1707616301416487E-2</v>
      </c>
      <c r="N47" s="11">
        <f t="shared" si="16"/>
        <v>4.7373956695494712E-2</v>
      </c>
      <c r="O47" s="11">
        <f t="shared" si="16"/>
        <v>4.3201698489004924E-2</v>
      </c>
      <c r="P47" s="11">
        <f t="shared" si="16"/>
        <v>3.9193355089160026E-2</v>
      </c>
      <c r="Q47" s="11">
        <f t="shared" si="16"/>
        <v>3.5347874133903986E-2</v>
      </c>
      <c r="R47" s="11">
        <f t="shared" si="16"/>
        <v>3.1664598057310318E-2</v>
      </c>
      <c r="S47" s="11">
        <f t="shared" si="16"/>
        <v>2.8535290467008631E-2</v>
      </c>
      <c r="T47" s="11">
        <f t="shared" si="16"/>
        <v>2.5540307013422008E-2</v>
      </c>
      <c r="U47" s="11">
        <f t="shared" si="16"/>
        <v>2.2674283471318047E-2</v>
      </c>
      <c r="V47" s="11">
        <f t="shared" si="16"/>
        <v>1.9933313820156954E-2</v>
      </c>
      <c r="W47" s="11">
        <f t="shared" si="16"/>
        <v>1.7313205931209236E-2</v>
      </c>
      <c r="X47" s="11">
        <f t="shared" si="16"/>
        <v>1.439269188230206E-2</v>
      </c>
    </row>
    <row r="48" spans="1:24" ht="15.75">
      <c r="B48" s="10" t="s">
        <v>16</v>
      </c>
      <c r="C48" s="9"/>
      <c r="D48" s="11">
        <f t="shared" ref="D48:X48" si="17">+D23/D36</f>
        <v>190.25062402973697</v>
      </c>
      <c r="E48" s="11">
        <f t="shared" si="17"/>
        <v>183.15127239170278</v>
      </c>
      <c r="F48" s="11">
        <f t="shared" si="17"/>
        <v>175.92734335788816</v>
      </c>
      <c r="G48" s="11">
        <f t="shared" si="17"/>
        <v>168.50095314961777</v>
      </c>
      <c r="H48" s="11">
        <f t="shared" si="17"/>
        <v>161.180223958759</v>
      </c>
      <c r="I48" s="11">
        <f t="shared" si="17"/>
        <v>153.82003865581396</v>
      </c>
      <c r="J48" s="11">
        <f t="shared" si="17"/>
        <v>147.09915725847048</v>
      </c>
      <c r="K48" s="11">
        <f t="shared" si="17"/>
        <v>140.39017284923779</v>
      </c>
      <c r="L48" s="11">
        <f t="shared" si="17"/>
        <v>132.98763227919844</v>
      </c>
      <c r="M48" s="11">
        <f t="shared" si="17"/>
        <v>125.49043107094631</v>
      </c>
      <c r="N48" s="11">
        <f t="shared" si="17"/>
        <v>118.25361025232763</v>
      </c>
      <c r="O48" s="11">
        <f t="shared" si="17"/>
        <v>111.69870936486174</v>
      </c>
      <c r="P48" s="11">
        <f t="shared" si="17"/>
        <v>105.39267420970089</v>
      </c>
      <c r="Q48" s="11">
        <f t="shared" si="17"/>
        <v>99.252101763284529</v>
      </c>
      <c r="R48" s="11">
        <f t="shared" si="17"/>
        <v>93.72362104138405</v>
      </c>
      <c r="S48" s="11">
        <f t="shared" si="17"/>
        <v>88.230867015523742</v>
      </c>
      <c r="T48" s="11">
        <f t="shared" si="17"/>
        <v>82.696321506146532</v>
      </c>
      <c r="U48" s="11">
        <f t="shared" si="17"/>
        <v>76.863780500132307</v>
      </c>
      <c r="V48" s="11">
        <f t="shared" si="17"/>
        <v>71.410392898176994</v>
      </c>
      <c r="W48" s="11">
        <f t="shared" si="17"/>
        <v>65.717649273833032</v>
      </c>
      <c r="X48" s="11">
        <f t="shared" si="17"/>
        <v>60.21552019713085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589.35700158488896</v>
      </c>
      <c r="E50" s="11">
        <f t="shared" ref="E50:X50" si="18">+E35/E36</f>
        <v>603.24815408090808</v>
      </c>
      <c r="F50" s="11">
        <f t="shared" si="18"/>
        <v>609.05041228722712</v>
      </c>
      <c r="G50" s="11">
        <f t="shared" si="18"/>
        <v>620.76036337338394</v>
      </c>
      <c r="H50" s="11">
        <f t="shared" si="18"/>
        <v>623.6539842052257</v>
      </c>
      <c r="I50" s="11">
        <f t="shared" si="18"/>
        <v>631.8738814196289</v>
      </c>
      <c r="J50" s="11">
        <f t="shared" si="18"/>
        <v>644.5226535313318</v>
      </c>
      <c r="K50" s="11">
        <f t="shared" si="18"/>
        <v>655.55680444245388</v>
      </c>
      <c r="L50" s="11">
        <f t="shared" si="18"/>
        <v>670.33884497502845</v>
      </c>
      <c r="M50" s="11">
        <f t="shared" si="18"/>
        <v>683.77081409129391</v>
      </c>
      <c r="N50" s="11">
        <f t="shared" si="18"/>
        <v>695.80415882670218</v>
      </c>
      <c r="O50" s="11">
        <f t="shared" si="18"/>
        <v>710.09277988713927</v>
      </c>
      <c r="P50" s="11">
        <f t="shared" si="18"/>
        <v>726.29691660532706</v>
      </c>
      <c r="Q50" s="11">
        <f t="shared" si="18"/>
        <v>745.82848790070477</v>
      </c>
      <c r="R50" s="11">
        <f t="shared" si="18"/>
        <v>766.81515473751915</v>
      </c>
      <c r="S50" s="11">
        <f t="shared" si="18"/>
        <v>794.76102754596616</v>
      </c>
      <c r="T50" s="11">
        <f t="shared" si="18"/>
        <v>811.04477988141821</v>
      </c>
      <c r="U50" s="11">
        <f t="shared" si="18"/>
        <v>842.8360937706359</v>
      </c>
      <c r="V50" s="11">
        <f t="shared" si="18"/>
        <v>892.21711458514301</v>
      </c>
      <c r="W50" s="11">
        <f t="shared" si="18"/>
        <v>906.01095755760582</v>
      </c>
      <c r="X50" s="11">
        <f t="shared" si="18"/>
        <v>953.2339137843187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-1.1989115017566943</v>
      </c>
      <c r="F53" s="32">
        <f>IFERROR(((F39/$D39)-1)*100,0)</f>
        <v>-2.8488776224437462</v>
      </c>
      <c r="G53" s="32">
        <f>IFERROR(((G39/$D39)-1)*100,0)</f>
        <v>-4.3337061769897485</v>
      </c>
      <c r="H53" s="32">
        <f t="shared" ref="H53:X53" si="19">IFERROR(((H39/$D39)-1)*100,0)</f>
        <v>-5.650749656197684</v>
      </c>
      <c r="I53" s="32">
        <f t="shared" si="19"/>
        <v>-6.7766135268041765</v>
      </c>
      <c r="J53" s="32">
        <f t="shared" si="19"/>
        <v>-7.6613769507591689</v>
      </c>
      <c r="K53" s="32">
        <f t="shared" si="19"/>
        <v>-8.3100564194278697</v>
      </c>
      <c r="L53" s="32">
        <f t="shared" si="19"/>
        <v>-8.8709487318184177</v>
      </c>
      <c r="M53" s="32">
        <f t="shared" si="19"/>
        <v>-9.9366470846601</v>
      </c>
      <c r="N53" s="32">
        <f t="shared" si="19"/>
        <v>-11.585063244989581</v>
      </c>
      <c r="O53" s="32">
        <f t="shared" si="19"/>
        <v>-12.116013257923363</v>
      </c>
      <c r="P53" s="32">
        <f t="shared" si="19"/>
        <v>-13.243864128561144</v>
      </c>
      <c r="Q53" s="32">
        <f t="shared" si="19"/>
        <v>-13.941381701242427</v>
      </c>
      <c r="R53" s="32">
        <f t="shared" si="19"/>
        <v>-14.28575278088131</v>
      </c>
      <c r="S53" s="32">
        <f t="shared" si="19"/>
        <v>-14.786065900064148</v>
      </c>
      <c r="T53" s="32">
        <f t="shared" si="19"/>
        <v>-14.973218731084037</v>
      </c>
      <c r="U53" s="32">
        <f t="shared" si="19"/>
        <v>-14.879848266428141</v>
      </c>
      <c r="V53" s="32">
        <f t="shared" si="19"/>
        <v>-14.207397467914184</v>
      </c>
      <c r="W53" s="32">
        <f t="shared" si="19"/>
        <v>-14.12828492658943</v>
      </c>
      <c r="X53" s="32">
        <f t="shared" si="19"/>
        <v>-13.950470421818363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0.49538387800029948</v>
      </c>
      <c r="F54" s="32">
        <f t="shared" ref="F54:I54" si="21">IFERROR(((F40/$D40)-1)*100,0)</f>
        <v>-0.87344971410679983</v>
      </c>
      <c r="G54" s="32">
        <f t="shared" si="21"/>
        <v>-2.1801853035480656</v>
      </c>
      <c r="H54" s="32">
        <f t="shared" si="21"/>
        <v>-3.2357726013201082</v>
      </c>
      <c r="I54" s="32">
        <f t="shared" si="21"/>
        <v>-4.2622834441227608</v>
      </c>
      <c r="J54" s="32">
        <f t="shared" ref="J54:X54" si="22">IFERROR(((J40/$D40)-1)*100,0)</f>
        <v>-5.3629764345419328</v>
      </c>
      <c r="K54" s="32">
        <f t="shared" si="22"/>
        <v>-6.3335586642512371</v>
      </c>
      <c r="L54" s="32">
        <f t="shared" si="22"/>
        <v>-7.4594420617050128</v>
      </c>
      <c r="M54" s="32">
        <f t="shared" si="22"/>
        <v>-10.145434670884178</v>
      </c>
      <c r="N54" s="32">
        <f t="shared" si="22"/>
        <v>-8.6101264620402027</v>
      </c>
      <c r="O54" s="32">
        <f t="shared" si="22"/>
        <v>-7.503529533354758</v>
      </c>
      <c r="P54" s="32">
        <f t="shared" si="22"/>
        <v>-9.3163340595909911</v>
      </c>
      <c r="Q54" s="32">
        <f t="shared" si="22"/>
        <v>-9.4454174035246812</v>
      </c>
      <c r="R54" s="32">
        <f t="shared" si="22"/>
        <v>-8.2312990499928453</v>
      </c>
      <c r="S54" s="32">
        <f t="shared" si="22"/>
        <v>-6.9777212780763982</v>
      </c>
      <c r="T54" s="32">
        <f t="shared" si="22"/>
        <v>-5.1879195562468672</v>
      </c>
      <c r="U54" s="32">
        <f t="shared" si="22"/>
        <v>-2.3159655844059546</v>
      </c>
      <c r="V54" s="32">
        <f t="shared" si="22"/>
        <v>2.7725805897151679</v>
      </c>
      <c r="W54" s="32">
        <f t="shared" si="22"/>
        <v>5.108989738817149</v>
      </c>
      <c r="X54" s="39">
        <f t="shared" si="22"/>
        <v>7.9916187020901974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0.40147696521930509</v>
      </c>
      <c r="F55" s="32">
        <f t="shared" ref="F55:I55" si="23">IFERROR(((F41/$D41)-1)*100,0)</f>
        <v>0.85619378623307263</v>
      </c>
      <c r="G55" s="32">
        <f t="shared" si="23"/>
        <v>1.368740955813208</v>
      </c>
      <c r="H55" s="32">
        <f t="shared" si="23"/>
        <v>1.9385740437897425</v>
      </c>
      <c r="I55" s="32">
        <f t="shared" si="23"/>
        <v>2.5621691395766533</v>
      </c>
      <c r="J55" s="32">
        <f t="shared" ref="J55:X55" si="24">IFERROR(((J41/$D41)-1)*100,0)</f>
        <v>3.6488538638824952</v>
      </c>
      <c r="K55" s="32">
        <f t="shared" si="24"/>
        <v>4.851529442778002</v>
      </c>
      <c r="L55" s="32">
        <f t="shared" si="24"/>
        <v>6.1298734365534902</v>
      </c>
      <c r="M55" s="32">
        <f t="shared" si="24"/>
        <v>7.4241359202965596</v>
      </c>
      <c r="N55" s="32">
        <f t="shared" si="24"/>
        <v>4.6173536294110251</v>
      </c>
      <c r="O55" s="32">
        <f t="shared" si="24"/>
        <v>5.2014006028345605</v>
      </c>
      <c r="P55" s="32">
        <f t="shared" si="24"/>
        <v>5.7220226172854716</v>
      </c>
      <c r="Q55" s="32">
        <f t="shared" si="24"/>
        <v>6.201157989028161</v>
      </c>
      <c r="R55" s="32">
        <f t="shared" si="24"/>
        <v>6.6621482344395577</v>
      </c>
      <c r="S55" s="32">
        <f t="shared" si="24"/>
        <v>7.0969045655984608</v>
      </c>
      <c r="T55" s="32">
        <f t="shared" si="24"/>
        <v>7.6214914444809212</v>
      </c>
      <c r="U55" s="32">
        <f t="shared" si="24"/>
        <v>8.3803348576368073</v>
      </c>
      <c r="V55" s="32">
        <f t="shared" si="24"/>
        <v>9.1633092106439218</v>
      </c>
      <c r="W55" s="32">
        <f t="shared" si="24"/>
        <v>9.9654683033692848</v>
      </c>
      <c r="X55" s="32">
        <f t="shared" si="24"/>
        <v>10.801651204953199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-3.6787747209359845</v>
      </c>
      <c r="F56" s="32">
        <f t="shared" ref="F56:I56" si="25">IFERROR(((F42/$D42)-1)*100,0)</f>
        <v>-7.5349445544775513</v>
      </c>
      <c r="G56" s="32">
        <f t="shared" si="25"/>
        <v>-11.065424787811695</v>
      </c>
      <c r="H56" s="32">
        <f t="shared" si="25"/>
        <v>-14.365462583459843</v>
      </c>
      <c r="I56" s="32">
        <f t="shared" si="25"/>
        <v>-17.252379543693518</v>
      </c>
      <c r="J56" s="32">
        <f t="shared" ref="J56:X56" si="26">IFERROR(((J42/$D42)-1)*100,0)</f>
        <v>-19.943976837827336</v>
      </c>
      <c r="K56" s="32">
        <f t="shared" si="26"/>
        <v>-22.224871298765546</v>
      </c>
      <c r="L56" s="32">
        <f t="shared" si="26"/>
        <v>-24.274425709235082</v>
      </c>
      <c r="M56" s="32">
        <f t="shared" si="26"/>
        <v>-26.765080042777679</v>
      </c>
      <c r="N56" s="32">
        <f t="shared" si="26"/>
        <v>-29.008324952630147</v>
      </c>
      <c r="O56" s="32">
        <f t="shared" si="26"/>
        <v>-31.514716111530216</v>
      </c>
      <c r="P56" s="32">
        <f t="shared" si="26"/>
        <v>-33.880065673706284</v>
      </c>
      <c r="Q56" s="32">
        <f t="shared" si="26"/>
        <v>-36.033851588501598</v>
      </c>
      <c r="R56" s="32">
        <f t="shared" si="26"/>
        <v>-38.008664558187775</v>
      </c>
      <c r="S56" s="32">
        <f t="shared" si="26"/>
        <v>-40.371881449692381</v>
      </c>
      <c r="T56" s="32">
        <f t="shared" si="26"/>
        <v>-42.324876699075652</v>
      </c>
      <c r="U56" s="32">
        <f t="shared" si="26"/>
        <v>-44.386592659868171</v>
      </c>
      <c r="V56" s="32">
        <f t="shared" si="26"/>
        <v>-46.21502820471197</v>
      </c>
      <c r="W56" s="32">
        <f t="shared" si="26"/>
        <v>-48.06470605185801</v>
      </c>
      <c r="X56" s="32">
        <f t="shared" si="26"/>
        <v>-49.995070370155481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-3.6763467809127759</v>
      </c>
      <c r="F57" s="32">
        <f t="shared" ref="F57:I57" si="27">IFERROR(((F43/$D43)-1)*100,0)</f>
        <v>-7.5352631078978272</v>
      </c>
      <c r="G57" s="32">
        <f t="shared" si="27"/>
        <v>-11.048462287614246</v>
      </c>
      <c r="H57" s="32">
        <f t="shared" si="27"/>
        <v>-14.323118608882313</v>
      </c>
      <c r="I57" s="32">
        <f t="shared" si="27"/>
        <v>-17.164520018316974</v>
      </c>
      <c r="J57" s="32">
        <f t="shared" ref="J57:X57" si="28">IFERROR(((J43/$D43)-1)*100,0)</f>
        <v>-19.817098022627167</v>
      </c>
      <c r="K57" s="32">
        <f t="shared" si="28"/>
        <v>-22.040246739397052</v>
      </c>
      <c r="L57" s="32">
        <f t="shared" si="28"/>
        <v>-24.00445114288663</v>
      </c>
      <c r="M57" s="32">
        <f t="shared" si="28"/>
        <v>-26.427885471140232</v>
      </c>
      <c r="N57" s="32">
        <f t="shared" si="28"/>
        <v>-28.598777038212763</v>
      </c>
      <c r="O57" s="32">
        <f t="shared" si="28"/>
        <v>-31.061618196858774</v>
      </c>
      <c r="P57" s="32">
        <f t="shared" si="28"/>
        <v>-33.382944909624158</v>
      </c>
      <c r="Q57" s="32">
        <f t="shared" si="28"/>
        <v>-35.486936022463269</v>
      </c>
      <c r="R57" s="32">
        <f t="shared" si="28"/>
        <v>-37.418567592818007</v>
      </c>
      <c r="S57" s="32">
        <f t="shared" si="28"/>
        <v>-39.757486797277998</v>
      </c>
      <c r="T57" s="32">
        <f t="shared" si="28"/>
        <v>-41.666158607659732</v>
      </c>
      <c r="U57" s="32">
        <f t="shared" si="28"/>
        <v>-43.681336959065796</v>
      </c>
      <c r="V57" s="32">
        <f t="shared" si="28"/>
        <v>-45.461658730936406</v>
      </c>
      <c r="W57" s="32">
        <f t="shared" si="28"/>
        <v>-47.25838212412048</v>
      </c>
      <c r="X57" s="32">
        <f t="shared" si="28"/>
        <v>-49.144165309933122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-3.7311638869597208</v>
      </c>
      <c r="F58" s="32">
        <f t="shared" ref="F58:I58" si="29">IFERROR(((F44/$D44)-1)*100,0)</f>
        <v>-7.5280709299802906</v>
      </c>
      <c r="G58" s="32">
        <f t="shared" si="29"/>
        <v>-11.431435163080018</v>
      </c>
      <c r="H58" s="32">
        <f t="shared" si="29"/>
        <v>-15.279144755608021</v>
      </c>
      <c r="I58" s="32">
        <f t="shared" si="29"/>
        <v>-19.148178952956286</v>
      </c>
      <c r="J58" s="32">
        <f t="shared" ref="J58:X58" si="30">IFERROR(((J44/$D44)-1)*100,0)</f>
        <v>-22.681719636613849</v>
      </c>
      <c r="K58" s="32">
        <f t="shared" si="30"/>
        <v>-26.208629793773465</v>
      </c>
      <c r="L58" s="32">
        <f t="shared" si="30"/>
        <v>-30.099834180380547</v>
      </c>
      <c r="M58" s="32">
        <f t="shared" si="30"/>
        <v>-34.040936211783247</v>
      </c>
      <c r="N58" s="32">
        <f t="shared" si="30"/>
        <v>-37.845394022713172</v>
      </c>
      <c r="O58" s="32">
        <f t="shared" si="30"/>
        <v>-41.291490516932996</v>
      </c>
      <c r="P58" s="32">
        <f t="shared" si="30"/>
        <v>-44.606748373618423</v>
      </c>
      <c r="Q58" s="32">
        <f t="shared" si="30"/>
        <v>-47.834987578803577</v>
      </c>
      <c r="R58" s="32">
        <f t="shared" si="30"/>
        <v>-50.741552353348965</v>
      </c>
      <c r="S58" s="32">
        <f t="shared" si="30"/>
        <v>-53.62905549097465</v>
      </c>
      <c r="T58" s="32">
        <f t="shared" si="30"/>
        <v>-56.538445042688259</v>
      </c>
      <c r="U58" s="32">
        <f t="shared" si="30"/>
        <v>-59.604331831916681</v>
      </c>
      <c r="V58" s="32">
        <f t="shared" si="30"/>
        <v>-62.470948063362641</v>
      </c>
      <c r="W58" s="32">
        <f t="shared" si="30"/>
        <v>-65.46325696967574</v>
      </c>
      <c r="X58" s="32">
        <f t="shared" si="30"/>
        <v>-68.355576002237612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-1.8911000181911164</v>
      </c>
      <c r="F59" s="32">
        <f t="shared" ref="F59:I59" si="31">IFERROR(((F45/$D45)-1)*100,0)</f>
        <v>-4.6466109047372477</v>
      </c>
      <c r="G59" s="32">
        <f t="shared" si="31"/>
        <v>-6.725851246986025</v>
      </c>
      <c r="H59" s="32">
        <f t="shared" si="31"/>
        <v>-8.5486923537661639</v>
      </c>
      <c r="I59" s="32">
        <f t="shared" si="31"/>
        <v>-9.546132300738341</v>
      </c>
      <c r="J59" s="32">
        <f t="shared" ref="J59:X59" si="32">IFERROR(((J45/$D45)-1)*100,0)</f>
        <v>-10.442996520432835</v>
      </c>
      <c r="K59" s="32">
        <f t="shared" si="32"/>
        <v>-10.423976272543955</v>
      </c>
      <c r="L59" s="32">
        <f t="shared" si="32"/>
        <v>-9.9299033903435525</v>
      </c>
      <c r="M59" s="32">
        <f t="shared" si="32"/>
        <v>-11.080645092766705</v>
      </c>
      <c r="N59" s="32">
        <f t="shared" si="32"/>
        <v>-11.636686176176125</v>
      </c>
      <c r="O59" s="32">
        <f t="shared" si="32"/>
        <v>-13.259365328431539</v>
      </c>
      <c r="P59" s="32">
        <f t="shared" si="32"/>
        <v>-14.632343247267343</v>
      </c>
      <c r="Q59" s="32">
        <f t="shared" si="32"/>
        <v>-15.527324779199992</v>
      </c>
      <c r="R59" s="32">
        <f t="shared" si="32"/>
        <v>-16.090631185519445</v>
      </c>
      <c r="S59" s="32">
        <f t="shared" si="32"/>
        <v>-18.106548578670022</v>
      </c>
      <c r="T59" s="32">
        <f t="shared" si="32"/>
        <v>-19.008314535022919</v>
      </c>
      <c r="U59" s="32">
        <f t="shared" si="32"/>
        <v>-20.42379458970116</v>
      </c>
      <c r="V59" s="32">
        <f t="shared" si="32"/>
        <v>-21.302214048022027</v>
      </c>
      <c r="W59" s="32">
        <f t="shared" si="32"/>
        <v>-22.413860976326461</v>
      </c>
      <c r="X59" s="32">
        <f t="shared" si="32"/>
        <v>-23.978152846353463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-4.537472186889147</v>
      </c>
      <c r="F60" s="32">
        <f t="shared" ref="F60:I60" si="33">IFERROR(((F46/$D46)-1)*100,0)</f>
        <v>-8.9286233161969157</v>
      </c>
      <c r="G60" s="32">
        <f t="shared" si="33"/>
        <v>-13.133501882680687</v>
      </c>
      <c r="H60" s="32">
        <f t="shared" si="33"/>
        <v>-17.108450730497061</v>
      </c>
      <c r="I60" s="32">
        <f t="shared" si="33"/>
        <v>-20.839298963824582</v>
      </c>
      <c r="J60" s="32">
        <f t="shared" ref="J60:X60" si="34">IFERROR(((J46/$D46)-1)*100,0)</f>
        <v>-24.338756949729333</v>
      </c>
      <c r="K60" s="32">
        <f t="shared" si="34"/>
        <v>-27.643430473196418</v>
      </c>
      <c r="L60" s="32">
        <f t="shared" si="34"/>
        <v>-30.793400939868764</v>
      </c>
      <c r="M60" s="32">
        <f t="shared" si="34"/>
        <v>-33.830726847138884</v>
      </c>
      <c r="N60" s="32">
        <f t="shared" si="34"/>
        <v>-36.780552064938512</v>
      </c>
      <c r="O60" s="32">
        <f t="shared" si="34"/>
        <v>-39.648650840596545</v>
      </c>
      <c r="P60" s="32">
        <f t="shared" si="34"/>
        <v>-42.427419772125454</v>
      </c>
      <c r="Q60" s="32">
        <f t="shared" si="34"/>
        <v>-45.11458453239927</v>
      </c>
      <c r="R60" s="32">
        <f t="shared" si="34"/>
        <v>-47.706236659571147</v>
      </c>
      <c r="S60" s="32">
        <f t="shared" si="34"/>
        <v>-50.200957891909262</v>
      </c>
      <c r="T60" s="32">
        <f t="shared" si="34"/>
        <v>-52.595317300462973</v>
      </c>
      <c r="U60" s="32">
        <f t="shared" si="34"/>
        <v>-54.899764032026056</v>
      </c>
      <c r="V60" s="32">
        <f t="shared" si="34"/>
        <v>-57.115124260273717</v>
      </c>
      <c r="W60" s="32">
        <f t="shared" si="34"/>
        <v>-59.242298749218314</v>
      </c>
      <c r="X60" s="32">
        <f t="shared" si="34"/>
        <v>-61.2831553655531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-2.7780908592215936</v>
      </c>
      <c r="F61" s="32">
        <f t="shared" ref="F61:I61" si="36">IFERROR(((F47/$D47)-1)*100,0)</f>
        <v>-6.2250923159352762</v>
      </c>
      <c r="G61" s="32">
        <f t="shared" si="36"/>
        <v>-9.8682876685546432</v>
      </c>
      <c r="H61" s="32">
        <f t="shared" si="36"/>
        <v>-13.187341052844648</v>
      </c>
      <c r="I61" s="32">
        <f t="shared" si="36"/>
        <v>-17.873373138650408</v>
      </c>
      <c r="J61" s="32">
        <f t="shared" ref="J61:X61" si="37">IFERROR(((J47/$D47)-1)*100,0)</f>
        <v>-23.462453516173078</v>
      </c>
      <c r="K61" s="32">
        <f t="shared" si="37"/>
        <v>-28.178107251175533</v>
      </c>
      <c r="L61" s="32">
        <f t="shared" si="37"/>
        <v>-32.673311138492501</v>
      </c>
      <c r="M61" s="32">
        <f t="shared" si="37"/>
        <v>-37.544465143519503</v>
      </c>
      <c r="N61" s="32">
        <f t="shared" si="37"/>
        <v>-42.778917008328335</v>
      </c>
      <c r="O61" s="32">
        <f t="shared" si="37"/>
        <v>-47.818418661753448</v>
      </c>
      <c r="P61" s="32">
        <f t="shared" si="37"/>
        <v>-52.659934261050154</v>
      </c>
      <c r="Q61" s="32">
        <f t="shared" si="37"/>
        <v>-57.30473491171071</v>
      </c>
      <c r="R61" s="32">
        <f t="shared" si="37"/>
        <v>-61.753614860977194</v>
      </c>
      <c r="S61" s="32">
        <f t="shared" si="37"/>
        <v>-65.53337871904121</v>
      </c>
      <c r="T61" s="32">
        <f t="shared" si="37"/>
        <v>-69.150897894353449</v>
      </c>
      <c r="U61" s="32">
        <f t="shared" si="37"/>
        <v>-72.612651617246755</v>
      </c>
      <c r="V61" s="32">
        <f t="shared" si="37"/>
        <v>-75.923357811683289</v>
      </c>
      <c r="W61" s="32">
        <f t="shared" si="37"/>
        <v>-79.088079980116149</v>
      </c>
      <c r="X61" s="32">
        <f t="shared" si="37"/>
        <v>-82.615650578557506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-3.731578634362076</v>
      </c>
      <c r="F62" s="32">
        <f t="shared" ref="F62:I62" si="38">IFERROR(((F48/$D48)-1)*100,0)</f>
        <v>-7.5286379452873753</v>
      </c>
      <c r="G62" s="32">
        <f t="shared" si="38"/>
        <v>-11.43211539570016</v>
      </c>
      <c r="H62" s="32">
        <f t="shared" si="38"/>
        <v>-15.280055042780905</v>
      </c>
      <c r="I62" s="32">
        <f t="shared" si="38"/>
        <v>-19.14873370834713</v>
      </c>
      <c r="J62" s="32">
        <f t="shared" ref="J62:X62" si="39">IFERROR(((J48/$D48)-1)*100,0)</f>
        <v>-22.681379885787777</v>
      </c>
      <c r="K62" s="32">
        <f t="shared" si="39"/>
        <v>-26.207772739134771</v>
      </c>
      <c r="L62" s="32">
        <f t="shared" si="39"/>
        <v>-30.098714284158191</v>
      </c>
      <c r="M62" s="32">
        <f t="shared" si="39"/>
        <v>-34.039411586197147</v>
      </c>
      <c r="N62" s="32">
        <f t="shared" si="39"/>
        <v>-37.843247108695898</v>
      </c>
      <c r="O62" s="32">
        <f t="shared" si="39"/>
        <v>-41.288650203111679</v>
      </c>
      <c r="P62" s="32">
        <f t="shared" si="39"/>
        <v>-44.603243880436594</v>
      </c>
      <c r="Q62" s="32">
        <f t="shared" si="39"/>
        <v>-47.830866642639236</v>
      </c>
      <c r="R62" s="32">
        <f t="shared" si="39"/>
        <v>-50.736760250134758</v>
      </c>
      <c r="S62" s="32">
        <f t="shared" si="39"/>
        <v>-53.623875103961346</v>
      </c>
      <c r="T62" s="32">
        <f t="shared" si="39"/>
        <v>-56.532956499937285</v>
      </c>
      <c r="U62" s="32">
        <f t="shared" si="39"/>
        <v>-59.598671020328339</v>
      </c>
      <c r="V62" s="32">
        <f t="shared" si="39"/>
        <v>-62.465093997791435</v>
      </c>
      <c r="W62" s="32">
        <f t="shared" si="39"/>
        <v>-65.457327875276206</v>
      </c>
      <c r="X62" s="32">
        <f t="shared" si="39"/>
        <v>-68.349370466338698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2.3570013520944455</v>
      </c>
      <c r="F64" s="32">
        <f t="shared" ref="F64:I64" si="41">IFERROR(((F50/$D50)-1)*100,0)</f>
        <v>3.3415078890008942</v>
      </c>
      <c r="G64" s="32">
        <f t="shared" si="41"/>
        <v>5.3284107432414629</v>
      </c>
      <c r="H64" s="32">
        <f t="shared" si="41"/>
        <v>5.819390034920402</v>
      </c>
      <c r="I64" s="32">
        <f t="shared" si="41"/>
        <v>7.2141129604644139</v>
      </c>
      <c r="J64" s="32">
        <f t="shared" ref="J64:X64" si="42">IFERROR(((J50/$D50)-1)*100,0)</f>
        <v>9.3603116274333367</v>
      </c>
      <c r="K64" s="32">
        <f t="shared" si="42"/>
        <v>11.232547111435265</v>
      </c>
      <c r="L64" s="32">
        <f t="shared" si="42"/>
        <v>13.740711177158227</v>
      </c>
      <c r="M64" s="32">
        <f t="shared" si="42"/>
        <v>16.019799926446776</v>
      </c>
      <c r="N64" s="32">
        <f t="shared" si="42"/>
        <v>18.061575064953384</v>
      </c>
      <c r="O64" s="32">
        <f t="shared" si="42"/>
        <v>20.486017469474316</v>
      </c>
      <c r="P64" s="32">
        <f t="shared" si="42"/>
        <v>23.235477758333502</v>
      </c>
      <c r="Q64" s="32">
        <f t="shared" si="42"/>
        <v>26.549525312337895</v>
      </c>
      <c r="R64" s="32">
        <f t="shared" si="42"/>
        <v>30.110468302813519</v>
      </c>
      <c r="S64" s="32">
        <f t="shared" si="42"/>
        <v>34.852224612367053</v>
      </c>
      <c r="T64" s="32">
        <f t="shared" si="42"/>
        <v>37.615193796013322</v>
      </c>
      <c r="U64" s="32">
        <f t="shared" si="42"/>
        <v>43.009430871966423</v>
      </c>
      <c r="V64" s="32">
        <f t="shared" si="42"/>
        <v>51.388226861784567</v>
      </c>
      <c r="W64" s="32">
        <f t="shared" si="42"/>
        <v>53.728717080000131</v>
      </c>
      <c r="X64" s="32">
        <f t="shared" si="42"/>
        <v>61.741340345647558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23.016807230963124</v>
      </c>
      <c r="D67" s="30">
        <f>(D8/D7)*100</f>
        <v>21.522803213632063</v>
      </c>
      <c r="E67" s="30">
        <f t="shared" ref="E67:X67" si="43">(E8/E7)*100</f>
        <v>21.891888074928143</v>
      </c>
      <c r="F67" s="30">
        <f t="shared" si="43"/>
        <v>21.960438364861929</v>
      </c>
      <c r="G67" s="30">
        <f t="shared" si="43"/>
        <v>22.007297847251767</v>
      </c>
      <c r="H67" s="30">
        <f t="shared" si="43"/>
        <v>22.073703996925683</v>
      </c>
      <c r="I67" s="30">
        <f t="shared" si="43"/>
        <v>22.103295229969902</v>
      </c>
      <c r="J67" s="30">
        <f t="shared" si="43"/>
        <v>22.058527273436098</v>
      </c>
      <c r="K67" s="30">
        <f t="shared" si="43"/>
        <v>21.986755644789039</v>
      </c>
      <c r="L67" s="30">
        <f t="shared" si="43"/>
        <v>21.856171989810548</v>
      </c>
      <c r="M67" s="30">
        <f t="shared" si="43"/>
        <v>21.472908400855395</v>
      </c>
      <c r="N67" s="30">
        <f t="shared" si="43"/>
        <v>22.246990565932425</v>
      </c>
      <c r="O67" s="30">
        <f t="shared" si="43"/>
        <v>22.652401257713979</v>
      </c>
      <c r="P67" s="30">
        <f t="shared" si="43"/>
        <v>22.497160311732102</v>
      </c>
      <c r="Q67" s="30">
        <f t="shared" si="43"/>
        <v>22.647219997775249</v>
      </c>
      <c r="R67" s="30">
        <f t="shared" si="43"/>
        <v>23.043073418920496</v>
      </c>
      <c r="S67" s="30">
        <f t="shared" si="43"/>
        <v>23.494986125949811</v>
      </c>
      <c r="T67" s="30">
        <f t="shared" si="43"/>
        <v>23.999753009725666</v>
      </c>
      <c r="U67" s="30">
        <f t="shared" si="43"/>
        <v>24.699606462417538</v>
      </c>
      <c r="V67" s="30">
        <f t="shared" si="43"/>
        <v>25.78257288514272</v>
      </c>
      <c r="W67" s="30">
        <f t="shared" si="43"/>
        <v>26.344415040485391</v>
      </c>
      <c r="X67" s="30">
        <f t="shared" si="43"/>
        <v>27.01098273796968</v>
      </c>
    </row>
    <row r="68" spans="1:24" ht="15.75">
      <c r="B68" s="20" t="s">
        <v>38</v>
      </c>
      <c r="C68" s="31">
        <f t="shared" ref="C68:C69" si="44">AVERAGE(D68:X68)</f>
        <v>45.462093748868931</v>
      </c>
      <c r="D68" s="30">
        <f>(D9/D7)*100</f>
        <v>38.759061934130045</v>
      </c>
      <c r="E68" s="30">
        <f t="shared" ref="E68:X68" si="45">(E9/E7)*100</f>
        <v>39.386884528526807</v>
      </c>
      <c r="F68" s="30">
        <f t="shared" si="45"/>
        <v>40.237223881052181</v>
      </c>
      <c r="G68" s="30">
        <f t="shared" si="45"/>
        <v>41.069400223238624</v>
      </c>
      <c r="H68" s="30">
        <f t="shared" si="45"/>
        <v>41.876787472532229</v>
      </c>
      <c r="I68" s="30">
        <f t="shared" si="45"/>
        <v>42.641804982299703</v>
      </c>
      <c r="J68" s="30">
        <f t="shared" si="45"/>
        <v>43.506522120971184</v>
      </c>
      <c r="K68" s="30">
        <f t="shared" si="45"/>
        <v>44.32271157403121</v>
      </c>
      <c r="L68" s="30">
        <f t="shared" si="45"/>
        <v>45.139220482865028</v>
      </c>
      <c r="M68" s="30">
        <f t="shared" si="45"/>
        <v>46.230332344711215</v>
      </c>
      <c r="N68" s="30">
        <f t="shared" si="45"/>
        <v>45.861826491408294</v>
      </c>
      <c r="O68" s="30">
        <f t="shared" si="45"/>
        <v>46.39647963956422</v>
      </c>
      <c r="P68" s="30">
        <f t="shared" si="45"/>
        <v>47.232237596394292</v>
      </c>
      <c r="Q68" s="30">
        <f t="shared" si="45"/>
        <v>47.83085461218122</v>
      </c>
      <c r="R68" s="30">
        <f t="shared" si="45"/>
        <v>48.23147777145595</v>
      </c>
      <c r="S68" s="30">
        <f t="shared" si="45"/>
        <v>48.71240367970254</v>
      </c>
      <c r="T68" s="30">
        <f t="shared" si="45"/>
        <v>49.058755254387449</v>
      </c>
      <c r="U68" s="30">
        <f t="shared" si="45"/>
        <v>49.350477244651245</v>
      </c>
      <c r="V68" s="30">
        <f t="shared" si="45"/>
        <v>49.317392616077221</v>
      </c>
      <c r="W68" s="30">
        <f t="shared" si="45"/>
        <v>49.634019687882599</v>
      </c>
      <c r="X68" s="30">
        <f t="shared" si="45"/>
        <v>49.908094588184355</v>
      </c>
    </row>
    <row r="69" spans="1:24" ht="15.75">
      <c r="B69" s="20" t="s">
        <v>10</v>
      </c>
      <c r="C69" s="31">
        <f t="shared" si="44"/>
        <v>31.521099020167942</v>
      </c>
      <c r="D69" s="30">
        <f t="shared" ref="D69:X69" si="46">(D10/D7)*100</f>
        <v>39.718134852237895</v>
      </c>
      <c r="E69" s="30">
        <f t="shared" si="46"/>
        <v>38.721227396545046</v>
      </c>
      <c r="F69" s="30">
        <f t="shared" si="46"/>
        <v>37.802337754085897</v>
      </c>
      <c r="G69" s="30">
        <f t="shared" si="46"/>
        <v>36.92330192950962</v>
      </c>
      <c r="H69" s="30">
        <f t="shared" si="46"/>
        <v>36.049508530542091</v>
      </c>
      <c r="I69" s="30">
        <f t="shared" si="46"/>
        <v>35.254899787730388</v>
      </c>
      <c r="J69" s="30">
        <f t="shared" si="46"/>
        <v>34.434950605592725</v>
      </c>
      <c r="K69" s="30">
        <f t="shared" si="46"/>
        <v>33.690532781179755</v>
      </c>
      <c r="L69" s="30">
        <f t="shared" si="46"/>
        <v>33.004607527324431</v>
      </c>
      <c r="M69" s="30">
        <f t="shared" si="46"/>
        <v>32.296759254433397</v>
      </c>
      <c r="N69" s="30">
        <f t="shared" si="46"/>
        <v>31.891182942659281</v>
      </c>
      <c r="O69" s="30">
        <f t="shared" si="46"/>
        <v>30.951119102721801</v>
      </c>
      <c r="P69" s="30">
        <f t="shared" si="46"/>
        <v>30.270602091873606</v>
      </c>
      <c r="Q69" s="30">
        <f t="shared" si="46"/>
        <v>29.521925390043535</v>
      </c>
      <c r="R69" s="30">
        <f t="shared" si="46"/>
        <v>28.725448809623561</v>
      </c>
      <c r="S69" s="30">
        <f t="shared" si="46"/>
        <v>27.792610194347645</v>
      </c>
      <c r="T69" s="30">
        <f t="shared" si="46"/>
        <v>26.941491735886892</v>
      </c>
      <c r="U69" s="30">
        <f t="shared" si="46"/>
        <v>25.949916292931206</v>
      </c>
      <c r="V69" s="30">
        <f t="shared" si="46"/>
        <v>24.900034498780052</v>
      </c>
      <c r="W69" s="30">
        <f t="shared" si="46"/>
        <v>24.02156527163201</v>
      </c>
      <c r="X69" s="30">
        <f t="shared" si="46"/>
        <v>23.080922673845958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38.645345851343549</v>
      </c>
      <c r="D72" s="30">
        <f>(D13/D$10)*100</f>
        <v>31.098601755170769</v>
      </c>
      <c r="E72" s="30">
        <f t="shared" ref="E72:X72" si="47">(E13/E$10)*100</f>
        <v>31.67577655218345</v>
      </c>
      <c r="F72" s="30">
        <f t="shared" si="47"/>
        <v>32.070029690584207</v>
      </c>
      <c r="G72" s="30">
        <f t="shared" si="47"/>
        <v>32.616061854478914</v>
      </c>
      <c r="H72" s="30">
        <f t="shared" si="47"/>
        <v>33.210990358319087</v>
      </c>
      <c r="I72" s="30">
        <f t="shared" si="47"/>
        <v>33.994800010951323</v>
      </c>
      <c r="J72" s="30">
        <f t="shared" si="47"/>
        <v>34.789357197466828</v>
      </c>
      <c r="K72" s="30">
        <f t="shared" si="47"/>
        <v>35.817222487832012</v>
      </c>
      <c r="L72" s="30">
        <f t="shared" si="47"/>
        <v>36.989538748933128</v>
      </c>
      <c r="M72" s="30">
        <f t="shared" si="47"/>
        <v>37.758867056890004</v>
      </c>
      <c r="N72" s="30">
        <f t="shared" si="47"/>
        <v>38.708419044073317</v>
      </c>
      <c r="O72" s="30">
        <f t="shared" si="47"/>
        <v>39.388205764538277</v>
      </c>
      <c r="P72" s="30">
        <f t="shared" si="47"/>
        <v>40.151503282265288</v>
      </c>
      <c r="Q72" s="30">
        <f t="shared" si="47"/>
        <v>41.068317401041483</v>
      </c>
      <c r="R72" s="30">
        <f t="shared" si="47"/>
        <v>42.094012424343305</v>
      </c>
      <c r="S72" s="30">
        <f t="shared" si="47"/>
        <v>42.710920519145354</v>
      </c>
      <c r="T72" s="30">
        <f t="shared" si="47"/>
        <v>43.670962931691001</v>
      </c>
      <c r="U72" s="30">
        <f t="shared" si="47"/>
        <v>44.498419348903056</v>
      </c>
      <c r="V72" s="30">
        <f t="shared" si="47"/>
        <v>45.503251608075516</v>
      </c>
      <c r="W72" s="30">
        <f t="shared" si="47"/>
        <v>46.458203194686206</v>
      </c>
      <c r="X72" s="30">
        <f t="shared" si="47"/>
        <v>47.278801646642123</v>
      </c>
    </row>
    <row r="73" spans="1:24" ht="15.75">
      <c r="A73" s="36"/>
      <c r="B73" s="10" t="s">
        <v>11</v>
      </c>
      <c r="C73" s="31">
        <f>AVERAGE(D73:X73)</f>
        <v>57.529973889571814</v>
      </c>
      <c r="D73" s="30">
        <f>(D16/D$10)*100</f>
        <v>64.472233339395132</v>
      </c>
      <c r="E73" s="30">
        <f t="shared" ref="E73:X73" si="48">(E16/E$10)*100</f>
        <v>63.897467567546997</v>
      </c>
      <c r="F73" s="30">
        <f t="shared" si="48"/>
        <v>63.500476150770844</v>
      </c>
      <c r="G73" s="30">
        <f>(G16/G$10)*100</f>
        <v>62.97300147477857</v>
      </c>
      <c r="H73" s="30">
        <f t="shared" si="48"/>
        <v>62.407101942669428</v>
      </c>
      <c r="I73" s="30">
        <f t="shared" si="48"/>
        <v>61.677510004161483</v>
      </c>
      <c r="J73" s="30">
        <f t="shared" si="48"/>
        <v>60.932945754800748</v>
      </c>
      <c r="K73" s="30">
        <f t="shared" si="48"/>
        <v>59.980481062144555</v>
      </c>
      <c r="L73" s="30">
        <f t="shared" si="48"/>
        <v>58.922022645853943</v>
      </c>
      <c r="M73" s="30">
        <f t="shared" si="48"/>
        <v>58.252003567441889</v>
      </c>
      <c r="N73" s="30">
        <f t="shared" si="48"/>
        <v>57.413760080141017</v>
      </c>
      <c r="O73" s="30">
        <f t="shared" si="48"/>
        <v>56.814924965324643</v>
      </c>
      <c r="P73" s="30">
        <f t="shared" si="48"/>
        <v>56.137878299835222</v>
      </c>
      <c r="Q73" s="30">
        <f t="shared" si="48"/>
        <v>55.319655799702851</v>
      </c>
      <c r="R73" s="30">
        <f t="shared" si="48"/>
        <v>54.386563674593994</v>
      </c>
      <c r="S73" s="30">
        <f t="shared" si="48"/>
        <v>53.844654852934745</v>
      </c>
      <c r="T73" s="30">
        <f t="shared" si="48"/>
        <v>52.991404083145774</v>
      </c>
      <c r="U73" s="30">
        <f t="shared" si="48"/>
        <v>52.284387453647888</v>
      </c>
      <c r="V73" s="30">
        <f t="shared" si="48"/>
        <v>51.406250168654424</v>
      </c>
      <c r="W73" s="30">
        <f t="shared" si="48"/>
        <v>50.596421540264757</v>
      </c>
      <c r="X73" s="30">
        <f t="shared" si="48"/>
        <v>49.918307253198918</v>
      </c>
    </row>
    <row r="74" spans="1:24" ht="15.75">
      <c r="A74" s="36"/>
      <c r="B74" s="10" t="s">
        <v>12</v>
      </c>
      <c r="C74" s="31">
        <f>AVERAGE(D74:X74)</f>
        <v>1.4712135631959622E-3</v>
      </c>
      <c r="D74" s="30">
        <f>(D19/D$10)*100</f>
        <v>1.9265948521009263E-3</v>
      </c>
      <c r="E74" s="30">
        <f t="shared" ref="E74:X74" si="49">(E19/E$10)*100</f>
        <v>1.9446101222173717E-3</v>
      </c>
      <c r="F74" s="30">
        <f t="shared" si="49"/>
        <v>1.9538868335703505E-3</v>
      </c>
      <c r="G74" s="30">
        <f t="shared" si="49"/>
        <v>1.9525285028291924E-3</v>
      </c>
      <c r="H74" s="30">
        <f t="shared" si="49"/>
        <v>1.9531000793667902E-3</v>
      </c>
      <c r="I74" s="30">
        <f t="shared" si="49"/>
        <v>1.9121363932759587E-3</v>
      </c>
      <c r="J74" s="30">
        <f t="shared" si="49"/>
        <v>1.8419206603539019E-3</v>
      </c>
      <c r="K74" s="30">
        <f t="shared" si="49"/>
        <v>1.7791251669871406E-3</v>
      </c>
      <c r="L74" s="30">
        <f t="shared" si="49"/>
        <v>1.712912095873006E-3</v>
      </c>
      <c r="M74" s="30">
        <f t="shared" si="49"/>
        <v>1.6430210070549668E-3</v>
      </c>
      <c r="N74" s="30">
        <f t="shared" si="49"/>
        <v>1.5528841071834783E-3</v>
      </c>
      <c r="O74" s="30">
        <f t="shared" si="49"/>
        <v>1.4679469847050941E-3</v>
      </c>
      <c r="P74" s="30">
        <f t="shared" si="49"/>
        <v>1.3793892549967483E-3</v>
      </c>
      <c r="Q74" s="30">
        <f t="shared" si="49"/>
        <v>1.2859376400001651E-3</v>
      </c>
      <c r="R74" s="30">
        <f t="shared" si="49"/>
        <v>1.188638512062302E-3</v>
      </c>
      <c r="S74" s="30">
        <f t="shared" si="49"/>
        <v>1.1136225113858617E-3</v>
      </c>
      <c r="T74" s="30">
        <f t="shared" si="49"/>
        <v>1.0304914477351791E-3</v>
      </c>
      <c r="U74" s="30">
        <f t="shared" si="49"/>
        <v>9.487698547977864E-4</v>
      </c>
      <c r="V74" s="30">
        <f t="shared" si="49"/>
        <v>8.6243300586709101E-4</v>
      </c>
      <c r="W74" s="30">
        <f t="shared" si="49"/>
        <v>7.757498686362177E-4</v>
      </c>
      <c r="X74" s="30">
        <f t="shared" si="49"/>
        <v>6.6978592611568024E-4</v>
      </c>
    </row>
    <row r="75" spans="1:24" ht="15.75">
      <c r="A75" s="36"/>
      <c r="B75" s="10" t="s">
        <v>16</v>
      </c>
      <c r="C75" s="31">
        <f>AVERAGE(D75:X75)</f>
        <v>3.8232090455214469</v>
      </c>
      <c r="D75" s="35">
        <f>(D23/D$10)*100</f>
        <v>4.4272383105819975</v>
      </c>
      <c r="E75" s="35">
        <f t="shared" ref="E75:X75" si="50">(E23/E$10)*100</f>
        <v>4.4248112701473339</v>
      </c>
      <c r="F75" s="35">
        <f t="shared" si="50"/>
        <v>4.427540271811373</v>
      </c>
      <c r="G75" s="35">
        <f t="shared" si="50"/>
        <v>4.4089841422396958</v>
      </c>
      <c r="H75" s="35">
        <f t="shared" si="50"/>
        <v>4.3799545989321054</v>
      </c>
      <c r="I75" s="35">
        <f t="shared" si="50"/>
        <v>4.3257778484939147</v>
      </c>
      <c r="J75" s="35">
        <f t="shared" si="50"/>
        <v>4.2758551270720684</v>
      </c>
      <c r="K75" s="35">
        <f t="shared" si="50"/>
        <v>4.200517324856456</v>
      </c>
      <c r="L75" s="35">
        <f t="shared" si="50"/>
        <v>4.0867256931170521</v>
      </c>
      <c r="M75" s="35">
        <f t="shared" si="50"/>
        <v>3.9874863546610615</v>
      </c>
      <c r="N75" s="35">
        <f t="shared" si="50"/>
        <v>3.8762679916784846</v>
      </c>
      <c r="O75" s="35">
        <f t="shared" si="50"/>
        <v>3.79540132315238</v>
      </c>
      <c r="P75" s="35">
        <f t="shared" si="50"/>
        <v>3.7092390286444852</v>
      </c>
      <c r="Q75" s="35">
        <f t="shared" si="50"/>
        <v>3.6107408616156587</v>
      </c>
      <c r="R75" s="35">
        <f t="shared" si="50"/>
        <v>3.5182352625506446</v>
      </c>
      <c r="S75" s="35">
        <f t="shared" si="50"/>
        <v>3.4433110054085163</v>
      </c>
      <c r="T75" s="35">
        <f t="shared" si="50"/>
        <v>3.3366024937154779</v>
      </c>
      <c r="U75" s="35">
        <f t="shared" si="50"/>
        <v>3.2162444275942663</v>
      </c>
      <c r="V75" s="35">
        <f t="shared" si="50"/>
        <v>3.0896357902641909</v>
      </c>
      <c r="W75" s="35">
        <f t="shared" si="50"/>
        <v>2.9445995151803923</v>
      </c>
      <c r="X75" s="35">
        <f t="shared" si="50"/>
        <v>2.8022213142328352</v>
      </c>
    </row>
    <row r="76" spans="1:24">
      <c r="C76" s="31"/>
    </row>
    <row r="147" spans="4:24">
      <c r="D147">
        <v>2118334257.5211871</v>
      </c>
      <c r="E147">
        <v>2537833238.5455732</v>
      </c>
      <c r="F147">
        <v>1954315371.444782</v>
      </c>
      <c r="G147">
        <v>1993401609.8704779</v>
      </c>
      <c r="H147">
        <v>2084090687.389122</v>
      </c>
      <c r="I147">
        <v>2081888377.903347</v>
      </c>
      <c r="J147">
        <v>2032761095.8893299</v>
      </c>
      <c r="K147">
        <v>2071729798.606353</v>
      </c>
      <c r="L147">
        <v>2007388813.890116</v>
      </c>
      <c r="M147">
        <v>1341632440.8419411</v>
      </c>
      <c r="N147">
        <v>3192812124.7321968</v>
      </c>
      <c r="O147">
        <v>3130740892.5178342</v>
      </c>
      <c r="P147">
        <v>1880738579.831521</v>
      </c>
      <c r="Q147">
        <v>2685600957.070745</v>
      </c>
      <c r="R147">
        <v>3408950753.3314872</v>
      </c>
      <c r="S147">
        <v>3547995778.6776972</v>
      </c>
      <c r="T147">
        <v>3948725116.8776479</v>
      </c>
      <c r="U147">
        <v>4673218619.6911993</v>
      </c>
      <c r="V147">
        <v>6078363041.8737717</v>
      </c>
      <c r="W147">
        <v>4863983959.3441448</v>
      </c>
      <c r="X147">
        <v>5358676008.97052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Wealth_GHA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2014-12-03T13:23:30Z</dcterms:modified>
</cp:coreProperties>
</file>