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GRC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19" i="36"/>
  <c r="D2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1"/>
  <c r="E13"/>
  <c r="F13"/>
  <c r="F45" s="1"/>
  <c r="G13"/>
  <c r="G45" s="1"/>
  <c r="H13"/>
  <c r="I13"/>
  <c r="I45" s="1"/>
  <c r="J13"/>
  <c r="K13"/>
  <c r="K45" s="1"/>
  <c r="L13"/>
  <c r="L45" s="1"/>
  <c r="M13"/>
  <c r="N13"/>
  <c r="N45" s="1"/>
  <c r="O13"/>
  <c r="O45" s="1"/>
  <c r="P13"/>
  <c r="Q13"/>
  <c r="Q45" s="1"/>
  <c r="R13"/>
  <c r="R45" s="1"/>
  <c r="S13"/>
  <c r="S45" s="1"/>
  <c r="T13"/>
  <c r="T45" s="1"/>
  <c r="U13"/>
  <c r="V13"/>
  <c r="V45" s="1"/>
  <c r="W13"/>
  <c r="W45" s="1"/>
  <c r="X13"/>
  <c r="X45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E23"/>
  <c r="E12" s="1"/>
  <c r="F23"/>
  <c r="G23"/>
  <c r="G12" s="1"/>
  <c r="H23"/>
  <c r="H12" s="1"/>
  <c r="I23"/>
  <c r="I12" s="1"/>
  <c r="J23"/>
  <c r="J12" s="1"/>
  <c r="K23"/>
  <c r="K12" s="1"/>
  <c r="L23"/>
  <c r="L12" s="1"/>
  <c r="M23"/>
  <c r="M12" s="1"/>
  <c r="N23"/>
  <c r="O23"/>
  <c r="O12" s="1"/>
  <c r="P23"/>
  <c r="P12" s="1"/>
  <c r="Q23"/>
  <c r="Q12" s="1"/>
  <c r="R23"/>
  <c r="R12" s="1"/>
  <c r="S23"/>
  <c r="S12" s="1"/>
  <c r="T23"/>
  <c r="T12" s="1"/>
  <c r="U23"/>
  <c r="U12" s="1"/>
  <c r="V23"/>
  <c r="W23"/>
  <c r="W12" s="1"/>
  <c r="X23"/>
  <c r="X12" s="1"/>
  <c r="D16"/>
  <c r="D13"/>
  <c r="D45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E55" l="1"/>
  <c r="I55"/>
  <c r="M55"/>
  <c r="Q55"/>
  <c r="D12"/>
  <c r="D11"/>
  <c r="D10"/>
  <c r="D72" s="1"/>
  <c r="U55"/>
  <c r="M48"/>
  <c r="P54"/>
  <c r="X54"/>
  <c r="U10"/>
  <c r="U7" s="1"/>
  <c r="Q10"/>
  <c r="Q7" s="1"/>
  <c r="M10"/>
  <c r="M7" s="1"/>
  <c r="E10"/>
  <c r="E7" s="1"/>
  <c r="N10"/>
  <c r="N7" s="1"/>
  <c r="J11"/>
  <c r="E45"/>
  <c r="M45"/>
  <c r="U45"/>
  <c r="I48"/>
  <c r="W10"/>
  <c r="W7" s="1"/>
  <c r="S11"/>
  <c r="G11"/>
  <c r="H54"/>
  <c r="I10"/>
  <c r="I7" s="1"/>
  <c r="U48"/>
  <c r="E48"/>
  <c r="Q48"/>
  <c r="E54"/>
  <c r="I54"/>
  <c r="M54"/>
  <c r="Q54"/>
  <c r="U54"/>
  <c r="W55"/>
  <c r="X10"/>
  <c r="X7" s="1"/>
  <c r="T10"/>
  <c r="T7" s="1"/>
  <c r="P10"/>
  <c r="P7" s="1"/>
  <c r="L10"/>
  <c r="L7" s="1"/>
  <c r="H10"/>
  <c r="H7" s="1"/>
  <c r="V12"/>
  <c r="N12"/>
  <c r="F12"/>
  <c r="R11"/>
  <c r="N11"/>
  <c r="F11"/>
  <c r="V10"/>
  <c r="V7" s="1"/>
  <c r="R10"/>
  <c r="R7" s="1"/>
  <c r="J10"/>
  <c r="J7" s="1"/>
  <c r="F10"/>
  <c r="F7" s="1"/>
  <c r="W11"/>
  <c r="O11"/>
  <c r="K11"/>
  <c r="S10"/>
  <c r="S7" s="1"/>
  <c r="O10"/>
  <c r="O7" s="1"/>
  <c r="K10"/>
  <c r="K7" s="1"/>
  <c r="G10"/>
  <c r="G7" s="1"/>
  <c r="J45"/>
  <c r="T54"/>
  <c r="X55"/>
  <c r="U11"/>
  <c r="Q11"/>
  <c r="M11"/>
  <c r="I11"/>
  <c r="E11"/>
  <c r="L55"/>
  <c r="V11"/>
  <c r="L54"/>
  <c r="H55"/>
  <c r="X11"/>
  <c r="T11"/>
  <c r="P11"/>
  <c r="L11"/>
  <c r="H11"/>
  <c r="H45"/>
  <c r="P55"/>
  <c r="P45"/>
  <c r="D55"/>
  <c r="T55"/>
  <c r="H48"/>
  <c r="L48"/>
  <c r="T48"/>
  <c r="G48"/>
  <c r="K48"/>
  <c r="S48"/>
  <c r="G55"/>
  <c r="O55"/>
  <c r="S55"/>
  <c r="F48"/>
  <c r="J48"/>
  <c r="N48"/>
  <c r="R48"/>
  <c r="V48"/>
  <c r="G54"/>
  <c r="K54"/>
  <c r="O54"/>
  <c r="S54"/>
  <c r="W54"/>
  <c r="F55"/>
  <c r="J55"/>
  <c r="N55"/>
  <c r="R55"/>
  <c r="V55"/>
  <c r="D48"/>
  <c r="P48"/>
  <c r="X48"/>
  <c r="O48"/>
  <c r="W48"/>
  <c r="K55"/>
  <c r="F54"/>
  <c r="J54"/>
  <c r="N54"/>
  <c r="R54"/>
  <c r="V54"/>
  <c r="D74" l="1"/>
  <c r="D75"/>
  <c r="D73"/>
  <c r="D46"/>
  <c r="D60" s="1"/>
  <c r="R46"/>
  <c r="J46"/>
  <c r="T47"/>
  <c r="T44"/>
  <c r="L47"/>
  <c r="L44"/>
  <c r="D47"/>
  <c r="D61" s="1"/>
  <c r="D44"/>
  <c r="S46"/>
  <c r="K46"/>
  <c r="U44"/>
  <c r="U47"/>
  <c r="M44"/>
  <c r="M47"/>
  <c r="E44"/>
  <c r="E47"/>
  <c r="T46"/>
  <c r="E46"/>
  <c r="U46"/>
  <c r="Q46"/>
  <c r="M46"/>
  <c r="I46"/>
  <c r="W47"/>
  <c r="W44"/>
  <c r="S47"/>
  <c r="S44"/>
  <c r="O47"/>
  <c r="O44"/>
  <c r="K47"/>
  <c r="K44"/>
  <c r="G47"/>
  <c r="G44"/>
  <c r="X47"/>
  <c r="X44"/>
  <c r="V46"/>
  <c r="N46"/>
  <c r="F46"/>
  <c r="P47"/>
  <c r="P44"/>
  <c r="H47"/>
  <c r="H44"/>
  <c r="W46"/>
  <c r="O46"/>
  <c r="G46"/>
  <c r="Q47"/>
  <c r="Q44"/>
  <c r="I47"/>
  <c r="I44"/>
  <c r="X46"/>
  <c r="P46"/>
  <c r="L46"/>
  <c r="H46"/>
  <c r="V44"/>
  <c r="V47"/>
  <c r="R47"/>
  <c r="R44"/>
  <c r="N44"/>
  <c r="N47"/>
  <c r="J47"/>
  <c r="J44"/>
  <c r="F44"/>
  <c r="F47"/>
  <c r="D64"/>
  <c r="E64"/>
  <c r="N64"/>
  <c r="V64"/>
  <c r="T64"/>
  <c r="M64"/>
  <c r="R64"/>
  <c r="O64"/>
  <c r="F64"/>
  <c r="X64"/>
  <c r="Q64"/>
  <c r="K64"/>
  <c r="G64"/>
  <c r="H64"/>
  <c r="U64"/>
  <c r="P64"/>
  <c r="S64"/>
  <c r="L64"/>
  <c r="W64"/>
  <c r="I64"/>
  <c r="J64"/>
  <c r="D62"/>
  <c r="P42" l="1"/>
  <c r="P75"/>
  <c r="G75"/>
  <c r="G42"/>
  <c r="N42"/>
  <c r="N75"/>
  <c r="I42"/>
  <c r="I75"/>
  <c r="E42"/>
  <c r="E75"/>
  <c r="S75"/>
  <c r="S42"/>
  <c r="D42"/>
  <c r="D56" s="1"/>
  <c r="H42"/>
  <c r="H75"/>
  <c r="W75"/>
  <c r="W42"/>
  <c r="Q42"/>
  <c r="Q75"/>
  <c r="J75"/>
  <c r="J42"/>
  <c r="K75"/>
  <c r="K42"/>
  <c r="L42"/>
  <c r="L75"/>
  <c r="X42"/>
  <c r="X75"/>
  <c r="O75"/>
  <c r="O42"/>
  <c r="F75"/>
  <c r="F42"/>
  <c r="V75"/>
  <c r="V42"/>
  <c r="M42"/>
  <c r="M75"/>
  <c r="U42"/>
  <c r="U75"/>
  <c r="T42"/>
  <c r="T75"/>
  <c r="R75"/>
  <c r="R42"/>
  <c r="M60"/>
  <c r="P60"/>
  <c r="J61"/>
  <c r="Q61"/>
  <c r="X61"/>
  <c r="H61"/>
  <c r="P61"/>
  <c r="U60"/>
  <c r="X60"/>
  <c r="G61"/>
  <c r="O61"/>
  <c r="E61"/>
  <c r="S62"/>
  <c r="R61"/>
  <c r="W61"/>
  <c r="U61"/>
  <c r="H60"/>
  <c r="H58"/>
  <c r="T58"/>
  <c r="G58"/>
  <c r="E58"/>
  <c r="M58"/>
  <c r="N58"/>
  <c r="R58"/>
  <c r="J62"/>
  <c r="H62"/>
  <c r="S60"/>
  <c r="X62"/>
  <c r="K62"/>
  <c r="F60"/>
  <c r="N60"/>
  <c r="E62"/>
  <c r="M62"/>
  <c r="U62"/>
  <c r="T62"/>
  <c r="O60"/>
  <c r="K61"/>
  <c r="S61"/>
  <c r="I60"/>
  <c r="Q60"/>
  <c r="G62"/>
  <c r="F61"/>
  <c r="N61"/>
  <c r="V61"/>
  <c r="L60"/>
  <c r="T60"/>
  <c r="P58"/>
  <c r="Q58"/>
  <c r="F58"/>
  <c r="K58"/>
  <c r="X58"/>
  <c r="D58"/>
  <c r="W58"/>
  <c r="I58"/>
  <c r="L58"/>
  <c r="V58"/>
  <c r="U58"/>
  <c r="S58"/>
  <c r="J58"/>
  <c r="O58"/>
  <c r="R62"/>
  <c r="F62"/>
  <c r="N62"/>
  <c r="V62"/>
  <c r="E60"/>
  <c r="P62"/>
  <c r="M61"/>
  <c r="K60"/>
  <c r="O62"/>
  <c r="W62"/>
  <c r="L61"/>
  <c r="T61"/>
  <c r="J60"/>
  <c r="R60"/>
  <c r="I62"/>
  <c r="Q62"/>
  <c r="L62"/>
  <c r="I61"/>
  <c r="G60"/>
  <c r="W60"/>
  <c r="V60"/>
  <c r="L56" l="1"/>
  <c r="I56"/>
  <c r="F56"/>
  <c r="K56"/>
  <c r="E56"/>
  <c r="N56"/>
  <c r="P56"/>
  <c r="U56"/>
  <c r="R56"/>
  <c r="V56"/>
  <c r="O56"/>
  <c r="J56"/>
  <c r="W56"/>
  <c r="T56"/>
  <c r="M56"/>
  <c r="X56"/>
  <c r="Q56"/>
  <c r="H56"/>
  <c r="S56"/>
  <c r="G56"/>
  <c r="U74" l="1"/>
  <c r="U73"/>
  <c r="Q74"/>
  <c r="Q73"/>
  <c r="M74"/>
  <c r="M73"/>
  <c r="I74"/>
  <c r="I73"/>
  <c r="E73"/>
  <c r="E74"/>
  <c r="R72"/>
  <c r="N72"/>
  <c r="J72"/>
  <c r="U39"/>
  <c r="Q39"/>
  <c r="M68"/>
  <c r="M39"/>
  <c r="I39"/>
  <c r="E39"/>
  <c r="S72"/>
  <c r="O72"/>
  <c r="K72"/>
  <c r="U72"/>
  <c r="Q72"/>
  <c r="M72"/>
  <c r="I72"/>
  <c r="E72"/>
  <c r="G74"/>
  <c r="G73"/>
  <c r="K74"/>
  <c r="K73"/>
  <c r="O74"/>
  <c r="O73"/>
  <c r="S74"/>
  <c r="S73"/>
  <c r="W69"/>
  <c r="W74"/>
  <c r="W73"/>
  <c r="V74"/>
  <c r="V73"/>
  <c r="R74"/>
  <c r="R69"/>
  <c r="R73"/>
  <c r="N74"/>
  <c r="N73"/>
  <c r="J74"/>
  <c r="J73"/>
  <c r="F74"/>
  <c r="F73"/>
  <c r="V67"/>
  <c r="V39"/>
  <c r="R68"/>
  <c r="R39"/>
  <c r="N39"/>
  <c r="J67"/>
  <c r="J68"/>
  <c r="J39"/>
  <c r="F68"/>
  <c r="F39"/>
  <c r="T72"/>
  <c r="L72"/>
  <c r="H72"/>
  <c r="P72"/>
  <c r="W67"/>
  <c r="W39"/>
  <c r="S68"/>
  <c r="S39"/>
  <c r="O39"/>
  <c r="K68"/>
  <c r="K39"/>
  <c r="G39"/>
  <c r="X73"/>
  <c r="X74"/>
  <c r="T73"/>
  <c r="T74"/>
  <c r="P73"/>
  <c r="P74"/>
  <c r="L74"/>
  <c r="L73"/>
  <c r="H74"/>
  <c r="H73"/>
  <c r="X68"/>
  <c r="X67"/>
  <c r="X39"/>
  <c r="X72"/>
  <c r="T39"/>
  <c r="P39"/>
  <c r="L39"/>
  <c r="H39"/>
  <c r="G59"/>
  <c r="D59"/>
  <c r="W59"/>
  <c r="S59"/>
  <c r="U59"/>
  <c r="M59"/>
  <c r="R59"/>
  <c r="F72"/>
  <c r="K59"/>
  <c r="F43"/>
  <c r="M43"/>
  <c r="G72"/>
  <c r="S43"/>
  <c r="J59"/>
  <c r="P59"/>
  <c r="O59"/>
  <c r="V59"/>
  <c r="C75"/>
  <c r="J43"/>
  <c r="K43"/>
  <c r="W72"/>
  <c r="T59"/>
  <c r="P43"/>
  <c r="V72"/>
  <c r="V43"/>
  <c r="T43"/>
  <c r="I43"/>
  <c r="O43"/>
  <c r="G43"/>
  <c r="L59"/>
  <c r="H59"/>
  <c r="X59"/>
  <c r="N59"/>
  <c r="Q59"/>
  <c r="I59"/>
  <c r="F59"/>
  <c r="U43"/>
  <c r="N43"/>
  <c r="Q43"/>
  <c r="D43"/>
  <c r="E59"/>
  <c r="E43"/>
  <c r="W43"/>
  <c r="H43"/>
  <c r="X43"/>
  <c r="L43"/>
  <c r="R43"/>
  <c r="D7"/>
  <c r="D39" l="1"/>
  <c r="D53" s="1"/>
  <c r="D67"/>
  <c r="C72"/>
  <c r="C73"/>
  <c r="C74"/>
  <c r="X57"/>
  <c r="Q57"/>
  <c r="O57"/>
  <c r="P57"/>
  <c r="L57"/>
  <c r="U57"/>
  <c r="J57"/>
  <c r="H57"/>
  <c r="M57"/>
  <c r="G69"/>
  <c r="G57"/>
  <c r="D69"/>
  <c r="L69"/>
  <c r="D68"/>
  <c r="P69"/>
  <c r="E57"/>
  <c r="T57"/>
  <c r="K57"/>
  <c r="P68"/>
  <c r="T67"/>
  <c r="T68"/>
  <c r="X69"/>
  <c r="G67"/>
  <c r="Q67"/>
  <c r="N57"/>
  <c r="F57"/>
  <c r="L68"/>
  <c r="G68"/>
  <c r="S67"/>
  <c r="J69"/>
  <c r="M69"/>
  <c r="O53"/>
  <c r="V57"/>
  <c r="O69"/>
  <c r="W57"/>
  <c r="S57"/>
  <c r="O67"/>
  <c r="R67"/>
  <c r="I67"/>
  <c r="U69"/>
  <c r="D57"/>
  <c r="H67"/>
  <c r="L67"/>
  <c r="P67"/>
  <c r="K67"/>
  <c r="O68"/>
  <c r="F67"/>
  <c r="N68"/>
  <c r="N67"/>
  <c r="V68"/>
  <c r="F69"/>
  <c r="N69"/>
  <c r="V69"/>
  <c r="S69"/>
  <c r="K69"/>
  <c r="U67"/>
  <c r="I57"/>
  <c r="H69"/>
  <c r="E68"/>
  <c r="U68"/>
  <c r="E69"/>
  <c r="R57"/>
  <c r="H68"/>
  <c r="T69"/>
  <c r="W68"/>
  <c r="E67"/>
  <c r="I68"/>
  <c r="M67"/>
  <c r="Q68"/>
  <c r="I69"/>
  <c r="Q69"/>
  <c r="S53" l="1"/>
  <c r="R53"/>
  <c r="M53"/>
  <c r="K53"/>
  <c r="N53"/>
  <c r="Q53"/>
  <c r="T53"/>
  <c r="I53"/>
  <c r="W53"/>
  <c r="F53"/>
  <c r="P53"/>
  <c r="E53"/>
  <c r="X53"/>
  <c r="U53"/>
  <c r="V53"/>
  <c r="G53"/>
  <c r="H53"/>
  <c r="J53"/>
  <c r="L53"/>
  <c r="C67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<sst xmlns="http://schemas.openxmlformats.org/spreadsheetml/2006/main" count="95" uniqueCount="65">
  <si>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</si>
  <si>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</si>
  <si>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</si>
  <si>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</si>
  <si>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</si>
  <si>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</si>
  <si>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</si>
  <si>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</si>
  <si>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</si>
  <si>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</si>
  <si>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</si>
  <si>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</si>
  <si>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</si>
  <si>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</si>
  <si>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</si>
  <si>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</si>
  <si>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</si>
  <si>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</si>
  <si>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</si>
  <si>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</si>
  <si>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</si>
  <si>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</si>
  <si>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</si>
  <si>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</si>
  <si>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</si>
  <si>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</si>
  <si>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</si>
  <si>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</si>
  <si>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</si>
  <si>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</si>
  <si>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</si>
  <si>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</si>
  <si>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</si>
  <si>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</si>
  <si>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</si>
  <si>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</si>
  <si>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</si>
  <si>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</si>
  <si>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</si>
  <si>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</si>
  <si>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</si>
  <si>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</si>
  <si>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</si>
  <si>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</si>
  <si>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</si>
  <si>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</si>
  <si>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</si>
  <si>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</si>
  <si>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</si>
  <si>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</si>
  <si>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</si>
  <si>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</si>
  <si>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</si>
  <si>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</si>
  <si>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</si>
  <si>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</si>
  <si>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</si>
  <si>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</si>
  <si>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</si>
  <si>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</si>
  <si>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</si>
  <si>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</si>
  <si>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</si>
  <si>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Greece</t>
  </si>
  <si>
    <t>GRC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</si>
</sst>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  <xf numFmtId="167" fontId="0" fillId="0" borderId="0" xfId="8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Wealth_GRC!$B$54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Wealth_GRC!$D$52:$X$52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Wealth_GRC!$D$54:$X$54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0.6315733834675763</c:v>
                </c:pt>
                <c:pt idx="2">
                  <c:v>0.83534989287079586</c:v>
                </c:pt>
                <c:pt idx="3">
                  <c:v>0.694900405522203</c:v>
                </c:pt>
                <c:pt idx="4">
                  <c:v>0.39986688909312562</c:v>
                </c:pt>
                <c:pt idx="5">
                  <c:v>0.38912172698510883</c:v>
                </c:pt>
                <c:pt idx="6">
                  <c:v>0.88784602334650575</c:v>
                </c:pt>
                <c:pt idx="7">
                  <c:v>1.8036819436696216</c:v>
                </c:pt>
                <c:pt idx="8">
                  <c:v>3.3308689667669311</c:v>
                </c:pt>
                <c:pt idx="9">
                  <c:v>5.4960775082093294</c:v>
                </c:pt>
                <c:pt idx="10">
                  <c:v>8.1098766568209015</c:v>
                </c:pt>
                <c:pt idx="11">
                  <c:v>10.966090261456273</c:v>
                </c:pt>
                <c:pt idx="12">
                  <c:v>14.432398259298672</c:v>
                </c:pt>
                <c:pt idx="13">
                  <c:v>18.731667801656691</c:v>
                </c:pt>
                <c:pt idx="14">
                  <c:v>22.86463175224376</c:v>
                </c:pt>
                <c:pt idx="15">
                  <c:v>26.210457234608576</c:v>
                </c:pt>
                <c:pt idx="16">
                  <c:v>31.141525091088983</c:v>
                </c:pt>
                <c:pt idx="17">
                  <c:v>36.383412014388547</c:v>
                </c:pt>
                <c:pt idx="18">
                  <c:v>40.643837169280417</c:v>
                </c:pt>
                <c:pt idx="19">
                  <c:v>43.175344427306193</c:v>
                </c:pt>
                <c:pt idx="20" formatCode="_(* #,##0.0000_);_(* \(#,##0.0000\);_(* &quot;-&quot;??_);_(@_)">
                  <c:v>44.316995334332397</c:v>
                </c:pt>
              </c:numCache>
            </c:numRef>
          </c:val>
        </c:ser>
        <c:ser>
          <c:idx val="1"/>
          <c:order val="1"/>
          <c:tx>
            <c:strRef>
              <c:f>Wealth_GRC!$B$55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Wealth_GRC!$D$52:$X$52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Wealth_GRC!$D$55:$X$55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-0.67971278565982507</c:v>
                </c:pt>
                <c:pt idx="2">
                  <c:v>1.1862360314056852</c:v>
                </c:pt>
                <c:pt idx="3">
                  <c:v>1.9697271496023516</c:v>
                </c:pt>
                <c:pt idx="4">
                  <c:v>3.5318185593432583</c:v>
                </c:pt>
                <c:pt idx="5">
                  <c:v>4.7440147672800581</c:v>
                </c:pt>
                <c:pt idx="6">
                  <c:v>5.8728120796457617</c:v>
                </c:pt>
                <c:pt idx="7">
                  <c:v>6.3688735669020557</c:v>
                </c:pt>
                <c:pt idx="8">
                  <c:v>6.8053227792163495</c:v>
                </c:pt>
                <c:pt idx="9">
                  <c:v>7.399448890624849</c:v>
                </c:pt>
                <c:pt idx="10">
                  <c:v>7.8699888330618917</c:v>
                </c:pt>
                <c:pt idx="11">
                  <c:v>8.9674749001217755</c:v>
                </c:pt>
                <c:pt idx="12">
                  <c:v>11.211299130501452</c:v>
                </c:pt>
                <c:pt idx="13">
                  <c:v>13.792069077864454</c:v>
                </c:pt>
                <c:pt idx="14">
                  <c:v>13.411317323917448</c:v>
                </c:pt>
                <c:pt idx="15">
                  <c:v>15.527633801772311</c:v>
                </c:pt>
                <c:pt idx="16">
                  <c:v>17.103976707964776</c:v>
                </c:pt>
                <c:pt idx="17">
                  <c:v>18.180121366271361</c:v>
                </c:pt>
                <c:pt idx="18">
                  <c:v>19.386763012356532</c:v>
                </c:pt>
                <c:pt idx="19">
                  <c:v>18.458566911057627</c:v>
                </c:pt>
                <c:pt idx="20">
                  <c:v>19.7912697966512</c:v>
                </c:pt>
              </c:numCache>
            </c:numRef>
          </c:val>
        </c:ser>
        <c:ser>
          <c:idx val="2"/>
          <c:order val="2"/>
          <c:tx>
            <c:strRef>
              <c:f>Wealth_GRC!$B$56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Wealth_GRC!$D$52:$X$52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Wealth_GRC!$D$56:$X$56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-1.5370562972467861</c:v>
                </c:pt>
                <c:pt idx="2">
                  <c:v>-2.8335783161066552</c:v>
                </c:pt>
                <c:pt idx="3">
                  <c:v>-4.2443615323217276</c:v>
                </c:pt>
                <c:pt idx="4">
                  <c:v>-5.5010742803127455</c:v>
                </c:pt>
                <c:pt idx="5">
                  <c:v>-6.7297086267258388</c:v>
                </c:pt>
                <c:pt idx="6">
                  <c:v>-7.7364469114552854</c:v>
                </c:pt>
                <c:pt idx="7">
                  <c:v>-9.8102873389558258</c:v>
                </c:pt>
                <c:pt idx="8">
                  <c:v>-11.879226030878598</c:v>
                </c:pt>
                <c:pt idx="9">
                  <c:v>-13.320696453576552</c:v>
                </c:pt>
                <c:pt idx="10">
                  <c:v>-14.912936315345748</c:v>
                </c:pt>
                <c:pt idx="11">
                  <c:v>-15.793666754609713</c:v>
                </c:pt>
                <c:pt idx="12">
                  <c:v>-16.831676298316424</c:v>
                </c:pt>
                <c:pt idx="13">
                  <c:v>-40.553175444509733</c:v>
                </c:pt>
                <c:pt idx="14">
                  <c:v>-18.765823847973763</c:v>
                </c:pt>
                <c:pt idx="15">
                  <c:v>-45.308655938814915</c:v>
                </c:pt>
                <c:pt idx="16">
                  <c:v>-20.416243055178985</c:v>
                </c:pt>
                <c:pt idx="17">
                  <c:v>-42.123034429034789</c:v>
                </c:pt>
                <c:pt idx="18">
                  <c:v>-21.873717523004053</c:v>
                </c:pt>
                <c:pt idx="19">
                  <c:v>-22.627505077808042</c:v>
                </c:pt>
                <c:pt idx="20">
                  <c:v>-23.411713539972169</c:v>
                </c:pt>
              </c:numCache>
            </c:numRef>
          </c:val>
        </c:ser>
        <c:ser>
          <c:idx val="4"/>
          <c:order val="3"/>
          <c:tx>
            <c:strRef>
              <c:f>Wealth_GRC!$B$53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Wealth_GRC!$D$52:$X$52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Wealth_GRC!$D$53:$X$53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-0.40926917532777551</c:v>
                </c:pt>
                <c:pt idx="2">
                  <c:v>0.57376778224491609</c:v>
                </c:pt>
                <c:pt idx="3">
                  <c:v>0.8110152148212979</c:v>
                </c:pt>
                <c:pt idx="4">
                  <c:v>1.4774677342576092</c:v>
                </c:pt>
                <c:pt idx="5">
                  <c:v>2.0255666493425251</c:v>
                </c:pt>
                <c:pt idx="6">
                  <c:v>2.700615984408139</c:v>
                </c:pt>
                <c:pt idx="7">
                  <c:v>2.9914893234027629</c:v>
                </c:pt>
                <c:pt idx="8">
                  <c:v>3.4250916839588808</c:v>
                </c:pt>
                <c:pt idx="9">
                  <c:v>4.2150702534516693</c:v>
                </c:pt>
                <c:pt idx="10">
                  <c:v>5.0435651213652566</c:v>
                </c:pt>
                <c:pt idx="11">
                  <c:v>6.3984915033271861</c:v>
                </c:pt>
                <c:pt idx="12">
                  <c:v>8.5788986526648117</c:v>
                </c:pt>
                <c:pt idx="13">
                  <c:v>8.3137488230251133</c:v>
                </c:pt>
                <c:pt idx="14">
                  <c:v>12.056714286500881</c:v>
                </c:pt>
                <c:pt idx="15">
                  <c:v>10.886050761995914</c:v>
                </c:pt>
                <c:pt idx="16">
                  <c:v>16.396673279493477</c:v>
                </c:pt>
                <c:pt idx="17">
                  <c:v>15.782326884466258</c:v>
                </c:pt>
                <c:pt idx="18">
                  <c:v>20.292999785488508</c:v>
                </c:pt>
                <c:pt idx="19">
                  <c:v>20.388026609379175</c:v>
                </c:pt>
                <c:pt idx="20">
                  <c:v>21.396378163594232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Wealth_GRC!$D$64:$X$64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2.2283750341633546</c:v>
                </c:pt>
                <c:pt idx="2">
                  <c:v>1.9087189256513648</c:v>
                </c:pt>
                <c:pt idx="3">
                  <c:v>-0.80531952655172878</c:v>
                </c:pt>
                <c:pt idx="4">
                  <c:v>0.12757989410763226</c:v>
                </c:pt>
                <c:pt idx="5">
                  <c:v>1.2943064623439193</c:v>
                </c:pt>
                <c:pt idx="6">
                  <c:v>2.8846675522404386</c:v>
                </c:pt>
                <c:pt idx="7">
                  <c:v>5.9352035817950677</c:v>
                </c:pt>
                <c:pt idx="8">
                  <c:v>8.8978492117659513</c:v>
                </c:pt>
                <c:pt idx="9">
                  <c:v>12.075684777890983</c:v>
                </c:pt>
                <c:pt idx="10">
                  <c:v>16.56865773271101</c:v>
                </c:pt>
                <c:pt idx="11">
                  <c:v>20.960034198839516</c:v>
                </c:pt>
                <c:pt idx="12">
                  <c:v>24.657450500280788</c:v>
                </c:pt>
                <c:pt idx="13">
                  <c:v>31.61775699373035</c:v>
                </c:pt>
                <c:pt idx="14">
                  <c:v>36.920383601819438</c:v>
                </c:pt>
                <c:pt idx="15">
                  <c:v>39.593775024220676</c:v>
                </c:pt>
                <c:pt idx="16">
                  <c:v>46.856175667547653</c:v>
                </c:pt>
                <c:pt idx="17">
                  <c:v>50.766901525040623</c:v>
                </c:pt>
                <c:pt idx="18">
                  <c:v>50.049278085639479</c:v>
                </c:pt>
                <c:pt idx="19">
                  <c:v>44.725907864759471</c:v>
                </c:pt>
                <c:pt idx="20">
                  <c:v>39.23366189630768</c:v>
                </c:pt>
              </c:numCache>
            </c:numRef>
          </c:val>
        </c:ser>
        <c:marker val="1"/>
        <c:axId val="77474816"/>
        <c:axId val="77488896"/>
      </c:lineChart>
      <c:catAx>
        <c:axId val="77474816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7488896"/>
        <c:crosses val="autoZero"/>
        <c:auto val="1"/>
        <c:lblAlgn val="ctr"/>
        <c:lblOffset val="100"/>
      </c:catAx>
      <c:valAx>
        <c:axId val="77488896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74748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76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Wealth_GRC!$B$40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Wealth_GRC!$D$38:$X$38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Wealth_GRC!$D$40:$X$40</c:f>
              <c:numCache>
                <c:formatCode>_(* #,##0_);_(* \(#,##0\);_(* "-"??_);_(@_)</c:formatCode>
                <c:ptCount val="21"/>
                <c:pt idx="0">
                  <c:v>51517.324863053793</c:v>
                </c:pt>
                <c:pt idx="1">
                  <c:v>51842.694574763365</c:v>
                </c:pt>
                <c:pt idx="2">
                  <c:v>51947.674781107213</c:v>
                </c:pt>
                <c:pt idx="3">
                  <c:v>51875.31896244135</c:v>
                </c:pt>
                <c:pt idx="4">
                  <c:v>51723.325587327687</c:v>
                </c:pt>
                <c:pt idx="5">
                  <c:v>51717.789967257435</c:v>
                </c:pt>
                <c:pt idx="6">
                  <c:v>51974.719383184914</c:v>
                </c:pt>
                <c:pt idx="7">
                  <c:v>52446.533549470318</c:v>
                </c:pt>
                <c:pt idx="8">
                  <c:v>53233.299449425751</c:v>
                </c:pt>
                <c:pt idx="9">
                  <c:v>54348.756967683228</c:v>
                </c:pt>
                <c:pt idx="10">
                  <c:v>55695.316366341183</c:v>
                </c:pt>
                <c:pt idx="11">
                  <c:v>57166.761207823925</c:v>
                </c:pt>
                <c:pt idx="12">
                  <c:v>58952.51035982641</c:v>
                </c:pt>
                <c:pt idx="13">
                  <c:v>61167.379016701321</c:v>
                </c:pt>
                <c:pt idx="14">
                  <c:v>63296.571481598156</c:v>
                </c:pt>
                <c:pt idx="15">
                  <c:v>65020.251264698876</c:v>
                </c:pt>
                <c:pt idx="16">
                  <c:v>67560.605511539514</c:v>
                </c:pt>
                <c:pt idx="17">
                  <c:v>70261.085426769685</c:v>
                </c:pt>
                <c:pt idx="18">
                  <c:v>72455.942494362593</c:v>
                </c:pt>
                <c:pt idx="19">
                  <c:v>73760.107312411521</c:v>
                </c:pt>
                <c:pt idx="20">
                  <c:v>74348.255318986208</c:v>
                </c:pt>
              </c:numCache>
            </c:numRef>
          </c:val>
        </c:ser>
        <c:ser>
          <c:idx val="1"/>
          <c:order val="1"/>
          <c:tx>
            <c:strRef>
              <c:f>Wealth_GRC!$B$41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Wealth_GRC!$D$38:$X$38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Wealth_GRC!$D$41:$X$41</c:f>
              <c:numCache>
                <c:formatCode>General</c:formatCode>
                <c:ptCount val="21"/>
                <c:pt idx="0">
                  <c:v>103898.82694255399</c:v>
                </c:pt>
                <c:pt idx="1">
                  <c:v>103192.61333167487</c:v>
                </c:pt>
                <c:pt idx="2">
                  <c:v>105131.3122639544</c:v>
                </c:pt>
                <c:pt idx="3">
                  <c:v>105945.35034495984</c:v>
                </c:pt>
                <c:pt idx="4">
                  <c:v>107568.34499545106</c:v>
                </c:pt>
                <c:pt idx="5">
                  <c:v>108827.80263573951</c:v>
                </c:pt>
                <c:pt idx="6">
                  <c:v>110000.60980184654</c:v>
                </c:pt>
                <c:pt idx="7">
                  <c:v>110516.01186801963</c:v>
                </c:pt>
                <c:pt idx="8">
                  <c:v>110969.47747981419</c:v>
                </c:pt>
                <c:pt idx="9">
                  <c:v>111586.76754012704</c:v>
                </c:pt>
                <c:pt idx="10">
                  <c:v>112075.65302061528</c:v>
                </c:pt>
                <c:pt idx="11">
                  <c:v>113215.92817014847</c:v>
                </c:pt>
                <c:pt idx="12">
                  <c:v>115547.23522416575</c:v>
                </c:pt>
                <c:pt idx="13">
                  <c:v>118228.62492556187</c:v>
                </c:pt>
                <c:pt idx="14">
                  <c:v>117833.02831964775</c:v>
                </c:pt>
                <c:pt idx="15">
                  <c:v>120031.85631453093</c:v>
                </c:pt>
                <c:pt idx="16">
                  <c:v>121669.65810265706</c:v>
                </c:pt>
                <c:pt idx="17">
                  <c:v>122787.75977884256</c:v>
                </c:pt>
                <c:pt idx="18">
                  <c:v>124041.44629452536</c:v>
                </c:pt>
                <c:pt idx="19">
                  <c:v>123077.06143354929</c:v>
                </c:pt>
                <c:pt idx="20">
                  <c:v>124461.72409831057</c:v>
                </c:pt>
              </c:numCache>
            </c:numRef>
          </c:val>
        </c:ser>
        <c:ser>
          <c:idx val="2"/>
          <c:order val="2"/>
          <c:tx>
            <c:strRef>
              <c:f>Wealth_GRC!$B$42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Wealth_GRC!$D$38:$X$38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Wealth_GRC!$D$42:$X$42</c:f>
              <c:numCache>
                <c:formatCode>_(* #,##0_);_(* \(#,##0\);_(* "-"??_);_(@_)</c:formatCode>
                <c:ptCount val="21"/>
                <c:pt idx="0">
                  <c:v>22630.734000324312</c:v>
                </c:pt>
                <c:pt idx="1">
                  <c:v>22282.886878259156</c:v>
                </c:pt>
                <c:pt idx="2">
                  <c:v>21989.474428915346</c:v>
                </c:pt>
                <c:pt idx="3">
                  <c:v>21670.203831932493</c:v>
                </c:pt>
                <c:pt idx="4">
                  <c:v>21385.800512786478</c:v>
                </c:pt>
                <c:pt idx="5">
                  <c:v>21107.751542013109</c:v>
                </c:pt>
                <c:pt idx="6">
                  <c:v>20879.919278716559</c:v>
                </c:pt>
                <c:pt idx="7">
                  <c:v>20410.593967977726</c:v>
                </c:pt>
                <c:pt idx="8">
                  <c:v>19942.377955978893</c:v>
                </c:pt>
                <c:pt idx="9">
                  <c:v>19616.162618924769</c:v>
                </c:pt>
                <c:pt idx="10">
                  <c:v>19255.82705116065</c:v>
                </c:pt>
                <c:pt idx="11">
                  <c:v>19056.511288190934</c:v>
                </c:pt>
                <c:pt idx="12">
                  <c:v>18821.60210945669</c:v>
                </c:pt>
                <c:pt idx="13">
                  <c:v>13453.252736792478</c:v>
                </c:pt>
                <c:pt idx="14">
                  <c:v>18383.890322319945</c:v>
                </c:pt>
                <c:pt idx="15">
                  <c:v>12377.052595688965</c:v>
                </c:pt>
                <c:pt idx="16">
                  <c:v>18010.388341647071</c:v>
                </c:pt>
                <c:pt idx="17">
                  <c:v>13097.982125824421</c:v>
                </c:pt>
                <c:pt idx="18">
                  <c:v>17680.551171710937</c:v>
                </c:pt>
                <c:pt idx="19">
                  <c:v>17509.963515255698</c:v>
                </c:pt>
                <c:pt idx="20">
                  <c:v>17332.4913841753</c:v>
                </c:pt>
              </c:numCache>
            </c:numRef>
          </c:val>
        </c:ser>
        <c:overlap val="100"/>
        <c:axId val="80418304"/>
        <c:axId val="80419840"/>
      </c:barChart>
      <c:catAx>
        <c:axId val="80418304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0419840"/>
        <c:crosses val="autoZero"/>
        <c:auto val="1"/>
        <c:lblAlgn val="ctr"/>
        <c:lblOffset val="100"/>
      </c:catAx>
      <c:valAx>
        <c:axId val="80419840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80418304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Wealth_GRC!$B$67:$B$69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Wealth_GRC!$C$67:$C$69</c:f>
              <c:numCache>
                <c:formatCode>_(* #,##0_);_(* \(#,##0\);_(* "-"??_);_(@_)</c:formatCode>
                <c:ptCount val="3"/>
                <c:pt idx="0">
                  <c:v>30.693065623360553</c:v>
                </c:pt>
                <c:pt idx="1">
                  <c:v>59.350961901926766</c:v>
                </c:pt>
                <c:pt idx="2">
                  <c:v>9.9559724747126737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Wealth_GRC!$B$72:$B$75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Wealth_GRC!$C$72:$C$75</c:f>
              <c:numCache>
                <c:formatCode>_(* #,##0_);_(* \(#,##0\);_(* "-"??_);_(@_)</c:formatCode>
                <c:ptCount val="4"/>
                <c:pt idx="0">
                  <c:v>58.7600101293027</c:v>
                </c:pt>
                <c:pt idx="1">
                  <c:v>11.81112389648535</c:v>
                </c:pt>
                <c:pt idx="2">
                  <c:v>28.81183557546985</c:v>
                </c:pt>
                <c:pt idx="3">
                  <c:v>0.61703039874211263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5" sqref="D35:X35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4" width="22" customWidth="1"/>
    <col min="5" max="24" width="20.7109375" customWidth="1"/>
  </cols>
  <sheetData>
    <row r="1" spans="1:24" ht="21">
      <c r="A1" s="3" t="s">
        <v>0</v>
      </c>
      <c r="B1" s="4" t="s">
        <v>63</v>
      </c>
    </row>
    <row r="2" spans="1:24" ht="21">
      <c r="A2" s="3" t="s">
        <v>1</v>
      </c>
      <c r="B2" s="4" t="s">
        <v>64</v>
      </c>
    </row>
    <row r="3" spans="1:24" ht="21">
      <c r="A3" s="3" t="s">
        <v>39</v>
      </c>
      <c r="B3" s="4" t="s">
        <v>40</v>
      </c>
      <c r="D3" s="12"/>
    </row>
    <row r="4" spans="1:24" ht="21" customHeight="1">
      <c r="A4" s="3" t="s">
        <v>4</v>
      </c>
      <c r="B4" s="4" t="s">
        <v>30</v>
      </c>
    </row>
    <row r="6" spans="1:24">
      <c r="A6" s="1" t="s">
        <v>2</v>
      </c>
      <c r="B6" s="1" t="s">
        <v>3</v>
      </c>
      <c r="C6" s="1" t="s">
        <v>37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  <c r="M6" s="1">
        <v>1999</v>
      </c>
      <c r="N6" s="1">
        <v>2000</v>
      </c>
      <c r="O6" s="1">
        <v>2001</v>
      </c>
      <c r="P6" s="1">
        <v>2002</v>
      </c>
      <c r="Q6" s="1">
        <v>2003</v>
      </c>
      <c r="R6" s="1">
        <v>2004</v>
      </c>
      <c r="S6" s="1">
        <v>2005</v>
      </c>
      <c r="T6" s="1">
        <v>2006</v>
      </c>
      <c r="U6" s="1">
        <v>2007</v>
      </c>
      <c r="V6" s="1">
        <v>2008</v>
      </c>
      <c r="W6" s="1">
        <v>2009</v>
      </c>
      <c r="X6" s="1">
        <v>2010</v>
      </c>
    </row>
    <row r="7" spans="1:24" ht="16.5">
      <c r="A7" s="24" t="s">
        <v>29</v>
      </c>
      <c r="B7" s="23" t="s">
        <v>28</v>
      </c>
      <c r="D7" s="13">
        <f>+D8+D9+D10</f>
        <v>1809045561278.0591</v>
      </c>
      <c r="E7" s="13">
        <f t="shared" ref="E7:X7" si="0">+E8+E9+E10</f>
        <v>1817002947960.5054</v>
      </c>
      <c r="F7" s="13">
        <f t="shared" si="0"/>
        <v>1853578651394.8127</v>
      </c>
      <c r="G7" s="13">
        <f t="shared" si="0"/>
        <v>1878245446337.5642</v>
      </c>
      <c r="H7" s="13">
        <f t="shared" si="0"/>
        <v>1910507790145.6335</v>
      </c>
      <c r="I7" s="13">
        <f t="shared" si="0"/>
        <v>1938569792926.8154</v>
      </c>
      <c r="J7" s="13">
        <f t="shared" si="0"/>
        <v>1966542552193.4119</v>
      </c>
      <c r="K7" s="13">
        <f t="shared" si="0"/>
        <v>1984994796294.9126</v>
      </c>
      <c r="L7" s="13">
        <f t="shared" si="0"/>
        <v>2004347089444.272</v>
      </c>
      <c r="M7" s="13">
        <f t="shared" si="0"/>
        <v>2029492359737.6226</v>
      </c>
      <c r="N7" s="13">
        <f t="shared" si="0"/>
        <v>2054841530330.4099</v>
      </c>
      <c r="O7" s="13">
        <f t="shared" si="0"/>
        <v>2089968090233.377</v>
      </c>
      <c r="P7" s="13">
        <f t="shared" si="0"/>
        <v>2140711852339.6887</v>
      </c>
      <c r="Q7" s="13">
        <f t="shared" si="0"/>
        <v>2142761976107.4683</v>
      </c>
      <c r="R7" s="13">
        <f t="shared" si="0"/>
        <v>2224028947428.3105</v>
      </c>
      <c r="S7" s="13">
        <f t="shared" si="0"/>
        <v>2207872805160.377</v>
      </c>
      <c r="T7" s="13">
        <f t="shared" si="0"/>
        <v>2325095046488.1963</v>
      </c>
      <c r="U7" s="13">
        <f t="shared" si="0"/>
        <v>2320330348890.5161</v>
      </c>
      <c r="V7" s="13">
        <f t="shared" si="0"/>
        <v>2418455961692.6694</v>
      </c>
      <c r="W7" s="13">
        <f t="shared" si="0"/>
        <v>2427823370881.3657</v>
      </c>
      <c r="X7" s="13">
        <f t="shared" si="0"/>
        <v>2455237111128.8193</v>
      </c>
    </row>
    <row r="8" spans="1:24" s="22" customFormat="1" ht="15.75">
      <c r="A8" s="19">
        <v>1</v>
      </c>
      <c r="B8" s="20" t="s">
        <v>5</v>
      </c>
      <c r="C8" s="20"/>
      <c r="D8" s="21">
        <v>523441830788.38293</v>
      </c>
      <c r="E8" s="21">
        <v>531238934543.284</v>
      </c>
      <c r="F8" s="21">
        <v>537722277676.76556</v>
      </c>
      <c r="G8" s="21">
        <v>542838640842.08032</v>
      </c>
      <c r="H8" s="21">
        <v>546929375686.03168</v>
      </c>
      <c r="I8" s="21">
        <v>551922376432.68762</v>
      </c>
      <c r="J8" s="21">
        <v>558969448041.89526</v>
      </c>
      <c r="K8" s="21">
        <v>567728166340.45996</v>
      </c>
      <c r="L8" s="21">
        <v>579423384120.41711</v>
      </c>
      <c r="M8" s="21">
        <v>594445616394.81567</v>
      </c>
      <c r="N8" s="21">
        <v>611917924564.97583</v>
      </c>
      <c r="O8" s="21">
        <v>630686290515.39062</v>
      </c>
      <c r="P8" s="21">
        <v>652800837352.81799</v>
      </c>
      <c r="Q8" s="21">
        <v>679635152305.85754</v>
      </c>
      <c r="R8" s="21">
        <v>705583402710.53137</v>
      </c>
      <c r="S8" s="21">
        <v>727128882201.77185</v>
      </c>
      <c r="T8" s="21">
        <v>757982701415.61511</v>
      </c>
      <c r="U8" s="21">
        <v>790838893676.5437</v>
      </c>
      <c r="V8" s="21">
        <v>818158518649.44092</v>
      </c>
      <c r="W8" s="21">
        <v>835450936444.33105</v>
      </c>
      <c r="X8" s="21">
        <v>844547556664.70483</v>
      </c>
    </row>
    <row r="9" spans="1:24" s="22" customFormat="1" ht="15.75">
      <c r="A9" s="19">
        <v>2</v>
      </c>
      <c r="B9" s="20" t="s">
        <v>38</v>
      </c>
      <c r="C9" s="20"/>
      <c r="D9" s="21">
        <v>1055664135048.6467</v>
      </c>
      <c r="E9" s="21">
        <v>1057428330234.632</v>
      </c>
      <c r="F9" s="21">
        <v>1088238288314.7002</v>
      </c>
      <c r="G9" s="21">
        <v>1108643399888.0117</v>
      </c>
      <c r="H9" s="21">
        <v>1137442094140.1289</v>
      </c>
      <c r="I9" s="21">
        <v>1161389523618.3086</v>
      </c>
      <c r="J9" s="21">
        <v>1183017068199.9409</v>
      </c>
      <c r="K9" s="21">
        <v>1196324113774.0544</v>
      </c>
      <c r="L9" s="21">
        <v>1207858818454.6951</v>
      </c>
      <c r="M9" s="21">
        <v>1220492767688.104</v>
      </c>
      <c r="N9" s="21">
        <v>1231362086886.0969</v>
      </c>
      <c r="O9" s="21">
        <v>1249042839864.7051</v>
      </c>
      <c r="P9" s="21">
        <v>1279493128413.7522</v>
      </c>
      <c r="Q9" s="21">
        <v>1313646764008.9126</v>
      </c>
      <c r="R9" s="21">
        <v>1313515521099.5049</v>
      </c>
      <c r="S9" s="21">
        <v>1342329932797.0195</v>
      </c>
      <c r="T9" s="21">
        <v>1365048395151.1401</v>
      </c>
      <c r="U9" s="21">
        <v>1382064275134.6343</v>
      </c>
      <c r="V9" s="21">
        <v>1400652071558.6453</v>
      </c>
      <c r="W9" s="21">
        <v>1394044151724.9937</v>
      </c>
      <c r="X9" s="21">
        <v>1413803787789.248</v>
      </c>
    </row>
    <row r="10" spans="1:24" s="22" customFormat="1" ht="15.75">
      <c r="A10" s="19">
        <v>3</v>
      </c>
      <c r="B10" s="20" t="s">
        <v>10</v>
      </c>
      <c r="C10" s="20"/>
      <c r="D10" s="21">
        <f>+D13+D16+D19+D23</f>
        <v>229939595441.02917</v>
      </c>
      <c r="E10" s="21">
        <f t="shared" ref="E10:X10" si="1">+E13+E16+E19+E23</f>
        <v>228335683182.58945</v>
      </c>
      <c r="F10" s="21">
        <f t="shared" si="1"/>
        <v>227618085403.34692</v>
      </c>
      <c r="G10" s="21">
        <f t="shared" si="1"/>
        <v>226763405607.47208</v>
      </c>
      <c r="H10" s="21">
        <f t="shared" si="1"/>
        <v>226136320319.47293</v>
      </c>
      <c r="I10" s="21">
        <f t="shared" si="1"/>
        <v>225257892875.81937</v>
      </c>
      <c r="J10" s="21">
        <f t="shared" si="1"/>
        <v>224556035951.57559</v>
      </c>
      <c r="K10" s="21">
        <f t="shared" si="1"/>
        <v>220942516180.39828</v>
      </c>
      <c r="L10" s="21">
        <f t="shared" si="1"/>
        <v>217064886869.15961</v>
      </c>
      <c r="M10" s="21">
        <f t="shared" si="1"/>
        <v>214553975654.70297</v>
      </c>
      <c r="N10" s="21">
        <f t="shared" si="1"/>
        <v>211561518879.33713</v>
      </c>
      <c r="O10" s="21">
        <f t="shared" si="1"/>
        <v>210238959853.28122</v>
      </c>
      <c r="P10" s="21">
        <f t="shared" si="1"/>
        <v>208417886573.1185</v>
      </c>
      <c r="Q10" s="21">
        <f t="shared" si="1"/>
        <v>149480059792.69827</v>
      </c>
      <c r="R10" s="21">
        <f t="shared" si="1"/>
        <v>204930023618.27457</v>
      </c>
      <c r="S10" s="21">
        <f t="shared" si="1"/>
        <v>138413990161.58563</v>
      </c>
      <c r="T10" s="21">
        <f t="shared" si="1"/>
        <v>202063949921.44095</v>
      </c>
      <c r="U10" s="21">
        <f t="shared" si="1"/>
        <v>147427180079.33804</v>
      </c>
      <c r="V10" s="21">
        <f t="shared" si="1"/>
        <v>199645371484.58371</v>
      </c>
      <c r="W10" s="21">
        <f t="shared" si="1"/>
        <v>198328282712.04114</v>
      </c>
      <c r="X10" s="21">
        <f t="shared" si="1"/>
        <v>196885766674.86621</v>
      </c>
    </row>
    <row r="11" spans="1:24" s="22" customFormat="1" ht="15.75">
      <c r="A11" s="27">
        <v>3.1</v>
      </c>
      <c r="B11" s="26" t="s">
        <v>32</v>
      </c>
      <c r="C11" s="20"/>
      <c r="D11" s="38">
        <f>+D13+D16</f>
        <v>159977627085.59848</v>
      </c>
      <c r="E11" s="38">
        <f t="shared" ref="E11:X11" si="2">+E13+E16</f>
        <v>159303906088.82373</v>
      </c>
      <c r="F11" s="38">
        <f t="shared" si="2"/>
        <v>159545294931.93887</v>
      </c>
      <c r="G11" s="38">
        <f t="shared" si="2"/>
        <v>159636665768.51471</v>
      </c>
      <c r="H11" s="38">
        <f t="shared" si="2"/>
        <v>159983067216.2074</v>
      </c>
      <c r="I11" s="38">
        <f t="shared" si="2"/>
        <v>160089439853.43716</v>
      </c>
      <c r="J11" s="38">
        <f t="shared" si="2"/>
        <v>160405837699.82196</v>
      </c>
      <c r="K11" s="38">
        <f t="shared" si="2"/>
        <v>157796884418.68991</v>
      </c>
      <c r="L11" s="38">
        <f t="shared" si="2"/>
        <v>154947902327.09491</v>
      </c>
      <c r="M11" s="38">
        <f t="shared" si="2"/>
        <v>153464084095.00781</v>
      </c>
      <c r="N11" s="38">
        <f t="shared" si="2"/>
        <v>151545213643.95667</v>
      </c>
      <c r="O11" s="38">
        <f t="shared" si="2"/>
        <v>151337227965.72058</v>
      </c>
      <c r="P11" s="38">
        <f t="shared" si="2"/>
        <v>150694190068.52048</v>
      </c>
      <c r="Q11" s="38">
        <f t="shared" si="2"/>
        <v>92895791859.9021</v>
      </c>
      <c r="R11" s="38">
        <f t="shared" si="2"/>
        <v>149513126878.69781</v>
      </c>
      <c r="S11" s="38">
        <f t="shared" si="2"/>
        <v>84152320960.431946</v>
      </c>
      <c r="T11" s="38">
        <f t="shared" si="2"/>
        <v>148881447110.99884</v>
      </c>
      <c r="U11" s="38">
        <f t="shared" si="2"/>
        <v>95343877806.287064</v>
      </c>
      <c r="V11" s="38">
        <f t="shared" si="2"/>
        <v>148650632938.94955</v>
      </c>
      <c r="W11" s="38">
        <f t="shared" si="2"/>
        <v>148408460637.3992</v>
      </c>
      <c r="X11" s="38">
        <f t="shared" si="2"/>
        <v>147906757184.5358</v>
      </c>
    </row>
    <row r="12" spans="1:24" s="22" customFormat="1" ht="15.75">
      <c r="A12" s="27">
        <v>3.2</v>
      </c>
      <c r="B12" s="26" t="s">
        <v>33</v>
      </c>
      <c r="C12" s="20"/>
      <c r="D12" s="38">
        <f>+D23+D19</f>
        <v>69961968355.430664</v>
      </c>
      <c r="E12" s="38">
        <f t="shared" ref="E12:X12" si="3">+E23+E19</f>
        <v>69031777093.765732</v>
      </c>
      <c r="F12" s="38">
        <f t="shared" si="3"/>
        <v>68072790471.408081</v>
      </c>
      <c r="G12" s="38">
        <f t="shared" si="3"/>
        <v>67126739838.957375</v>
      </c>
      <c r="H12" s="38">
        <f t="shared" si="3"/>
        <v>66153253103.265518</v>
      </c>
      <c r="I12" s="38">
        <f t="shared" si="3"/>
        <v>65168453022.382187</v>
      </c>
      <c r="J12" s="38">
        <f t="shared" si="3"/>
        <v>64150198251.753624</v>
      </c>
      <c r="K12" s="38">
        <f t="shared" si="3"/>
        <v>63145631761.708382</v>
      </c>
      <c r="L12" s="38">
        <f t="shared" si="3"/>
        <v>62116984542.064705</v>
      </c>
      <c r="M12" s="38">
        <f t="shared" si="3"/>
        <v>61089891559.695145</v>
      </c>
      <c r="N12" s="38">
        <f t="shared" si="3"/>
        <v>60016305235.380463</v>
      </c>
      <c r="O12" s="38">
        <f t="shared" si="3"/>
        <v>58901731887.560654</v>
      </c>
      <c r="P12" s="38">
        <f t="shared" si="3"/>
        <v>57723696504.598015</v>
      </c>
      <c r="Q12" s="38">
        <f t="shared" si="3"/>
        <v>56584267932.796181</v>
      </c>
      <c r="R12" s="38">
        <f t="shared" si="3"/>
        <v>55416896739.576744</v>
      </c>
      <c r="S12" s="38">
        <f t="shared" si="3"/>
        <v>54261669201.153702</v>
      </c>
      <c r="T12" s="38">
        <f t="shared" si="3"/>
        <v>53182502810.442108</v>
      </c>
      <c r="U12" s="38">
        <f t="shared" si="3"/>
        <v>52083302273.050995</v>
      </c>
      <c r="V12" s="38">
        <f t="shared" si="3"/>
        <v>50994738545.634148</v>
      </c>
      <c r="W12" s="38">
        <f t="shared" si="3"/>
        <v>49919822074.641953</v>
      </c>
      <c r="X12" s="38">
        <f t="shared" si="3"/>
        <v>48979009490.330406</v>
      </c>
    </row>
    <row r="13" spans="1:24" s="22" customFormat="1" ht="15.75">
      <c r="A13" s="15" t="s">
        <v>42</v>
      </c>
      <c r="B13" s="10" t="s">
        <v>31</v>
      </c>
      <c r="C13" s="20"/>
      <c r="D13" s="13">
        <f>+D14+D15</f>
        <v>138346605630.5676</v>
      </c>
      <c r="E13" s="13">
        <f t="shared" ref="E13:X13" si="4">+E14+E15</f>
        <v>137476501192.6395</v>
      </c>
      <c r="F13" s="13">
        <f t="shared" si="4"/>
        <v>137521506594.60129</v>
      </c>
      <c r="G13" s="13">
        <f t="shared" si="4"/>
        <v>137416493990.02377</v>
      </c>
      <c r="H13" s="13">
        <f t="shared" si="4"/>
        <v>137566511996.56308</v>
      </c>
      <c r="I13" s="13">
        <f t="shared" si="4"/>
        <v>137476501192.6395</v>
      </c>
      <c r="J13" s="13">
        <f t="shared" si="4"/>
        <v>137596515597.87094</v>
      </c>
      <c r="K13" s="13">
        <f t="shared" si="4"/>
        <v>134791178875.58554</v>
      </c>
      <c r="L13" s="13">
        <f t="shared" si="4"/>
        <v>131745813342.83719</v>
      </c>
      <c r="M13" s="13">
        <f t="shared" si="4"/>
        <v>130065611669.59673</v>
      </c>
      <c r="N13" s="13">
        <f t="shared" si="4"/>
        <v>127950357777.39221</v>
      </c>
      <c r="O13" s="13">
        <f t="shared" si="4"/>
        <v>127545309159.73602</v>
      </c>
      <c r="P13" s="13">
        <f t="shared" si="4"/>
        <v>126705208323.11578</v>
      </c>
      <c r="Q13" s="13">
        <f t="shared" si="4"/>
        <v>68709747175.077271</v>
      </c>
      <c r="R13" s="13">
        <f t="shared" si="4"/>
        <v>125130019254.45285</v>
      </c>
      <c r="S13" s="13">
        <f t="shared" si="4"/>
        <v>59572150396.766846</v>
      </c>
      <c r="T13" s="13">
        <f t="shared" si="4"/>
        <v>124094895009.33151</v>
      </c>
      <c r="U13" s="13">
        <f t="shared" si="4"/>
        <v>70350944166.617523</v>
      </c>
      <c r="V13" s="13">
        <f t="shared" si="4"/>
        <v>123451317761.27779</v>
      </c>
      <c r="W13" s="13">
        <f t="shared" si="4"/>
        <v>123002763921.7252</v>
      </c>
      <c r="X13" s="13">
        <f t="shared" si="4"/>
        <v>122294678930.85959</v>
      </c>
    </row>
    <row r="14" spans="1:24" ht="15.75">
      <c r="A14" s="8" t="s">
        <v>43</v>
      </c>
      <c r="B14" s="2" t="s">
        <v>27</v>
      </c>
      <c r="C14" s="10"/>
      <c r="D14" s="11">
        <v>59512143194.151123</v>
      </c>
      <c r="E14" s="11">
        <v>59167101779.110672</v>
      </c>
      <c r="F14" s="11">
        <v>59137098177.802803</v>
      </c>
      <c r="G14" s="11">
        <v>58807058563.416283</v>
      </c>
      <c r="H14" s="11">
        <v>58807058563.416283</v>
      </c>
      <c r="I14" s="11">
        <v>58567029752.953362</v>
      </c>
      <c r="J14" s="11">
        <v>58492020749.683693</v>
      </c>
      <c r="K14" s="11">
        <v>58281995540.528641</v>
      </c>
      <c r="L14" s="11">
        <v>58236990138.566841</v>
      </c>
      <c r="M14" s="11">
        <v>58056968530.71965</v>
      </c>
      <c r="N14" s="11">
        <v>57816939720.256721</v>
      </c>
      <c r="O14" s="11">
        <v>57786936118.94886</v>
      </c>
      <c r="P14" s="11">
        <v>57696925315.025261</v>
      </c>
      <c r="Q14" s="11">
        <v>47030645050.079094</v>
      </c>
      <c r="R14" s="11">
        <v>56421772259.440979</v>
      </c>
      <c r="S14" s="11">
        <v>47210666657.926285</v>
      </c>
      <c r="T14" s="11">
        <v>55836702033.937607</v>
      </c>
      <c r="U14" s="11">
        <v>48673342221.684731</v>
      </c>
      <c r="V14" s="11">
        <v>55643178805.501869</v>
      </c>
      <c r="W14" s="11">
        <v>55494660979.027939</v>
      </c>
      <c r="X14" s="11">
        <v>54786575988.162315</v>
      </c>
    </row>
    <row r="15" spans="1:24" ht="15.75">
      <c r="A15" s="8" t="s">
        <v>47</v>
      </c>
      <c r="B15" s="2" t="s">
        <v>6</v>
      </c>
      <c r="C15" s="10"/>
      <c r="D15" s="11">
        <v>78834462436.416473</v>
      </c>
      <c r="E15" s="11">
        <v>78309399413.528824</v>
      </c>
      <c r="F15" s="11">
        <v>78384408416.798492</v>
      </c>
      <c r="G15" s="11">
        <v>78609435426.607483</v>
      </c>
      <c r="H15" s="11">
        <v>78759453433.146805</v>
      </c>
      <c r="I15" s="11">
        <v>78909471439.686142</v>
      </c>
      <c r="J15" s="11">
        <v>79104494848.187256</v>
      </c>
      <c r="K15" s="11">
        <v>76509183335.0569</v>
      </c>
      <c r="L15" s="11">
        <v>73508823204.270355</v>
      </c>
      <c r="M15" s="11">
        <v>72008643138.877075</v>
      </c>
      <c r="N15" s="11">
        <v>70133418057.135498</v>
      </c>
      <c r="O15" s="11">
        <v>69758373040.78717</v>
      </c>
      <c r="P15" s="11">
        <v>69008283008.09053</v>
      </c>
      <c r="Q15" s="11">
        <v>21679102124.99818</v>
      </c>
      <c r="R15" s="11">
        <v>68708246995.011879</v>
      </c>
      <c r="S15" s="11">
        <v>12361483738.840565</v>
      </c>
      <c r="T15" s="11">
        <v>68258192975.393898</v>
      </c>
      <c r="U15" s="11">
        <v>21677601944.932789</v>
      </c>
      <c r="V15" s="11">
        <v>67808138955.775917</v>
      </c>
      <c r="W15" s="11">
        <v>67508102942.697266</v>
      </c>
      <c r="X15" s="11">
        <v>67508102942.697266</v>
      </c>
    </row>
    <row r="16" spans="1:24" ht="15.75">
      <c r="A16" s="15" t="s">
        <v>44</v>
      </c>
      <c r="B16" s="10" t="s">
        <v>11</v>
      </c>
      <c r="C16" s="10"/>
      <c r="D16" s="13">
        <f>+D17+D18</f>
        <v>21631021455.03088</v>
      </c>
      <c r="E16" s="13">
        <f t="shared" ref="E16:X16" si="5">+E17+E18</f>
        <v>21827404896.184238</v>
      </c>
      <c r="F16" s="13">
        <f t="shared" si="5"/>
        <v>22023788337.337597</v>
      </c>
      <c r="G16" s="13">
        <f t="shared" si="5"/>
        <v>22220171778.490952</v>
      </c>
      <c r="H16" s="13">
        <f t="shared" si="5"/>
        <v>22416555219.644306</v>
      </c>
      <c r="I16" s="13">
        <f t="shared" si="5"/>
        <v>22612938660.797661</v>
      </c>
      <c r="J16" s="13">
        <f t="shared" si="5"/>
        <v>22809322101.951015</v>
      </c>
      <c r="K16" s="13">
        <f t="shared" si="5"/>
        <v>23005705543.104378</v>
      </c>
      <c r="L16" s="13">
        <f t="shared" si="5"/>
        <v>23202088984.257729</v>
      </c>
      <c r="M16" s="13">
        <f t="shared" si="5"/>
        <v>23398472425.411087</v>
      </c>
      <c r="N16" s="13">
        <f t="shared" si="5"/>
        <v>23594855866.564442</v>
      </c>
      <c r="O16" s="13">
        <f t="shared" si="5"/>
        <v>23791918805.984573</v>
      </c>
      <c r="P16" s="13">
        <f t="shared" si="5"/>
        <v>23988981745.404701</v>
      </c>
      <c r="Q16" s="13">
        <f t="shared" si="5"/>
        <v>24186044684.824829</v>
      </c>
      <c r="R16" s="13">
        <f t="shared" si="5"/>
        <v>24383107624.244965</v>
      </c>
      <c r="S16" s="13">
        <f t="shared" si="5"/>
        <v>24580170563.665092</v>
      </c>
      <c r="T16" s="13">
        <f t="shared" si="5"/>
        <v>24786552101.667313</v>
      </c>
      <c r="U16" s="13">
        <f t="shared" si="5"/>
        <v>24992933639.66954</v>
      </c>
      <c r="V16" s="13">
        <f t="shared" si="5"/>
        <v>25199315177.671761</v>
      </c>
      <c r="W16" s="13">
        <f t="shared" si="5"/>
        <v>25405696715.673985</v>
      </c>
      <c r="X16" s="13">
        <f t="shared" si="5"/>
        <v>25612078253.676205</v>
      </c>
    </row>
    <row r="17" spans="1:24">
      <c r="A17" s="8" t="s">
        <v>45</v>
      </c>
      <c r="B17" s="2" t="s">
        <v>7</v>
      </c>
      <c r="C17" s="2"/>
      <c r="D17" s="14">
        <v>8329175044.2481422</v>
      </c>
      <c r="E17" s="14">
        <v>8403872307.9246759</v>
      </c>
      <c r="F17" s="14">
        <v>8478569571.6012068</v>
      </c>
      <c r="G17" s="14">
        <v>8553266835.2777405</v>
      </c>
      <c r="H17" s="14">
        <v>8627964098.9542713</v>
      </c>
      <c r="I17" s="14">
        <v>8702661362.6308041</v>
      </c>
      <c r="J17" s="14">
        <v>8777358626.307333</v>
      </c>
      <c r="K17" s="14">
        <v>8852055889.9838676</v>
      </c>
      <c r="L17" s="14">
        <v>8926753153.6603985</v>
      </c>
      <c r="M17" s="14">
        <v>9001450417.3369312</v>
      </c>
      <c r="N17" s="14">
        <v>9076147681.0134621</v>
      </c>
      <c r="O17" s="14">
        <v>9151106277.3984299</v>
      </c>
      <c r="P17" s="14">
        <v>9226064873.7833958</v>
      </c>
      <c r="Q17" s="14">
        <v>9301023470.1683617</v>
      </c>
      <c r="R17" s="14">
        <v>9375982066.5533276</v>
      </c>
      <c r="S17" s="14">
        <v>9450940662.9382954</v>
      </c>
      <c r="T17" s="14">
        <v>9536054189.0220318</v>
      </c>
      <c r="U17" s="14">
        <v>9621167715.1057701</v>
      </c>
      <c r="V17" s="14">
        <v>9706281241.1895065</v>
      </c>
      <c r="W17" s="14">
        <v>9791394767.2732468</v>
      </c>
      <c r="X17" s="14">
        <v>9876508293.3569832</v>
      </c>
    </row>
    <row r="18" spans="1:24">
      <c r="A18" s="8" t="s">
        <v>46</v>
      </c>
      <c r="B18" s="2" t="s">
        <v>62</v>
      </c>
      <c r="C18" s="2"/>
      <c r="D18" s="14">
        <v>13301846410.782738</v>
      </c>
      <c r="E18" s="14">
        <v>13423532588.259563</v>
      </c>
      <c r="F18" s="14">
        <v>13545218765.736389</v>
      </c>
      <c r="G18" s="14">
        <v>13666904943.213209</v>
      </c>
      <c r="H18" s="14">
        <v>13788591120.690035</v>
      </c>
      <c r="I18" s="14">
        <v>13910277298.166859</v>
      </c>
      <c r="J18" s="14">
        <v>14031963475.643682</v>
      </c>
      <c r="K18" s="14">
        <v>14153649653.120508</v>
      </c>
      <c r="L18" s="14">
        <v>14275335830.59733</v>
      </c>
      <c r="M18" s="14">
        <v>14397022008.074156</v>
      </c>
      <c r="N18" s="14">
        <v>14518708185.55098</v>
      </c>
      <c r="O18" s="14">
        <v>14640812528.586143</v>
      </c>
      <c r="P18" s="14">
        <v>14762916871.621307</v>
      </c>
      <c r="Q18" s="14">
        <v>14885021214.656469</v>
      </c>
      <c r="R18" s="14">
        <v>15007125557.691635</v>
      </c>
      <c r="S18" s="14">
        <v>15129229900.726799</v>
      </c>
      <c r="T18" s="14">
        <v>15250497912.645283</v>
      </c>
      <c r="U18" s="14">
        <v>15371765924.563768</v>
      </c>
      <c r="V18" s="14">
        <v>15493033936.482252</v>
      </c>
      <c r="W18" s="14">
        <v>15614301948.400738</v>
      </c>
      <c r="X18" s="14">
        <v>15735569960.319221</v>
      </c>
    </row>
    <row r="19" spans="1:24" ht="15.75">
      <c r="A19" s="15" t="s">
        <v>48</v>
      </c>
      <c r="B19" s="10" t="s">
        <v>12</v>
      </c>
      <c r="C19" s="10"/>
      <c r="D19" s="13">
        <f>+D20+D21+D22</f>
        <v>68677927825.359634</v>
      </c>
      <c r="E19" s="13">
        <f t="shared" ref="E19:X19" si="6">+E20+E21+E22</f>
        <v>67752062609.919464</v>
      </c>
      <c r="F19" s="13">
        <f t="shared" si="6"/>
        <v>66797229517.352524</v>
      </c>
      <c r="G19" s="13">
        <f t="shared" si="6"/>
        <v>65855586315.28672</v>
      </c>
      <c r="H19" s="13">
        <f t="shared" si="6"/>
        <v>64886488770.735336</v>
      </c>
      <c r="I19" s="13">
        <f t="shared" si="6"/>
        <v>63906085562.777908</v>
      </c>
      <c r="J19" s="13">
        <f t="shared" si="6"/>
        <v>62892730296.446014</v>
      </c>
      <c r="K19" s="13">
        <f t="shared" si="6"/>
        <v>61891914737.893867</v>
      </c>
      <c r="L19" s="13">
        <f t="shared" si="6"/>
        <v>60866692793.199715</v>
      </c>
      <c r="M19" s="13">
        <f t="shared" si="6"/>
        <v>59843361777.395859</v>
      </c>
      <c r="N19" s="13">
        <f t="shared" si="6"/>
        <v>58773409563.082962</v>
      </c>
      <c r="O19" s="13">
        <f t="shared" si="6"/>
        <v>57662639698.242043</v>
      </c>
      <c r="P19" s="13">
        <f t="shared" si="6"/>
        <v>56489584286.478287</v>
      </c>
      <c r="Q19" s="13">
        <f t="shared" si="6"/>
        <v>55354987805.510674</v>
      </c>
      <c r="R19" s="13">
        <f t="shared" si="6"/>
        <v>54192404868.587639</v>
      </c>
      <c r="S19" s="13">
        <f t="shared" si="6"/>
        <v>53042056269.098671</v>
      </c>
      <c r="T19" s="13">
        <f t="shared" si="6"/>
        <v>51967212181.639908</v>
      </c>
      <c r="U19" s="13">
        <f t="shared" si="6"/>
        <v>50872260007.319298</v>
      </c>
      <c r="V19" s="13">
        <f t="shared" si="6"/>
        <v>49788040765.209976</v>
      </c>
      <c r="W19" s="13">
        <f t="shared" si="6"/>
        <v>48716991165.915146</v>
      </c>
      <c r="X19" s="13">
        <f t="shared" si="6"/>
        <v>47779979506.651863</v>
      </c>
    </row>
    <row r="20" spans="1:24" s="16" customFormat="1">
      <c r="A20" s="8" t="s">
        <v>59</v>
      </c>
      <c r="B20" s="2" t="s">
        <v>13</v>
      </c>
      <c r="C20" s="2"/>
      <c r="D20" s="11">
        <v>487873362.07073915</v>
      </c>
      <c r="E20" s="11">
        <v>432681509.03936696</v>
      </c>
      <c r="F20" s="11">
        <v>387254865.60171896</v>
      </c>
      <c r="G20" s="11">
        <v>349935737.34297675</v>
      </c>
      <c r="H20" s="11">
        <v>313996405.41001886</v>
      </c>
      <c r="I20" s="11">
        <v>282907364.54264003</v>
      </c>
      <c r="J20" s="11">
        <v>253825006.3879357</v>
      </c>
      <c r="K20" s="11">
        <v>221839421.04610991</v>
      </c>
      <c r="L20" s="11">
        <v>198831559.66664124</v>
      </c>
      <c r="M20" s="11">
        <v>195707694.32231933</v>
      </c>
      <c r="N20" s="11">
        <v>177454863.12860739</v>
      </c>
      <c r="O20" s="11">
        <v>158739460.87157929</v>
      </c>
      <c r="P20" s="11">
        <v>145614786.51874897</v>
      </c>
      <c r="Q20" s="11">
        <v>134905563.5793232</v>
      </c>
      <c r="R20" s="11">
        <v>124771751.25285393</v>
      </c>
      <c r="S20" s="11">
        <v>115954981.98601738</v>
      </c>
      <c r="T20" s="11">
        <v>107106319.06640449</v>
      </c>
      <c r="U20" s="11">
        <v>103078153.95212768</v>
      </c>
      <c r="V20" s="11">
        <v>99846780.823827177</v>
      </c>
      <c r="W20" s="11">
        <v>96073603.363104567</v>
      </c>
      <c r="X20" s="11">
        <v>88530770.638369188</v>
      </c>
    </row>
    <row r="21" spans="1:24" s="16" customFormat="1">
      <c r="A21" s="8" t="s">
        <v>60</v>
      </c>
      <c r="B21" s="2" t="s">
        <v>14</v>
      </c>
      <c r="C21" s="2"/>
      <c r="D21" s="11">
        <v>66692672.87990354</v>
      </c>
      <c r="E21" s="11">
        <v>62335102.967041411</v>
      </c>
      <c r="F21" s="11">
        <v>57977533.054179288</v>
      </c>
      <c r="G21" s="11">
        <v>54855334.211613581</v>
      </c>
      <c r="H21" s="11">
        <v>53395548.290804759</v>
      </c>
      <c r="I21" s="11">
        <v>52055595.542599656</v>
      </c>
      <c r="J21" s="11">
        <v>50593663.518608756</v>
      </c>
      <c r="K21" s="11">
        <v>49170208.836948439</v>
      </c>
      <c r="L21" s="11">
        <v>47900630.84283606</v>
      </c>
      <c r="M21" s="11">
        <v>47823687.05209969</v>
      </c>
      <c r="N21" s="11">
        <v>46438698.81884516</v>
      </c>
      <c r="O21" s="11">
        <v>45092177.033996418</v>
      </c>
      <c r="P21" s="11">
        <v>43668722.352336086</v>
      </c>
      <c r="Q21" s="11">
        <v>42629975.730432801</v>
      </c>
      <c r="R21" s="11">
        <v>41668172.89926587</v>
      </c>
      <c r="S21" s="11">
        <v>41052622.573374964</v>
      </c>
      <c r="T21" s="11">
        <v>40167763.532944404</v>
      </c>
      <c r="U21" s="11">
        <v>39359848.283250198</v>
      </c>
      <c r="V21" s="11">
        <v>38821241.748095654</v>
      </c>
      <c r="W21" s="11">
        <v>38398045.452083267</v>
      </c>
      <c r="X21" s="11">
        <v>38128736.737543605</v>
      </c>
    </row>
    <row r="22" spans="1:24" s="16" customFormat="1">
      <c r="A22" s="8" t="s">
        <v>61</v>
      </c>
      <c r="B22" s="2" t="s">
        <v>15</v>
      </c>
      <c r="C22" s="2"/>
      <c r="D22" s="11">
        <v>68123361790.408989</v>
      </c>
      <c r="E22" s="11">
        <v>67257045997.913055</v>
      </c>
      <c r="F22" s="11">
        <v>66351997118.696625</v>
      </c>
      <c r="G22" s="11">
        <v>65450795243.732132</v>
      </c>
      <c r="H22" s="11">
        <v>64519096817.034515</v>
      </c>
      <c r="I22" s="11">
        <v>63571122602.692665</v>
      </c>
      <c r="J22" s="11">
        <v>62588311626.539467</v>
      </c>
      <c r="K22" s="11">
        <v>61620905108.010811</v>
      </c>
      <c r="L22" s="11">
        <v>60619960602.690239</v>
      </c>
      <c r="M22" s="11">
        <v>59599830396.021439</v>
      </c>
      <c r="N22" s="11">
        <v>58549516001.135506</v>
      </c>
      <c r="O22" s="11">
        <v>57458808060.336464</v>
      </c>
      <c r="P22" s="11">
        <v>56300300777.607201</v>
      </c>
      <c r="Q22" s="11">
        <v>55177452266.20092</v>
      </c>
      <c r="R22" s="11">
        <v>54025964944.435516</v>
      </c>
      <c r="S22" s="11">
        <v>52885048664.539276</v>
      </c>
      <c r="T22" s="11">
        <v>51819938099.040558</v>
      </c>
      <c r="U22" s="11">
        <v>50729822005.083923</v>
      </c>
      <c r="V22" s="11">
        <v>49649372742.638054</v>
      </c>
      <c r="W22" s="11">
        <v>48582519517.09996</v>
      </c>
      <c r="X22" s="11">
        <v>47653319999.275948</v>
      </c>
    </row>
    <row r="23" spans="1:24" ht="15.75">
      <c r="A23" s="17" t="s">
        <v>50</v>
      </c>
      <c r="B23" s="10" t="s">
        <v>16</v>
      </c>
      <c r="C23" s="10"/>
      <c r="D23" s="13">
        <f>+D24+D25+D26+D27+D28+D29+D30+D31+D32+D33</f>
        <v>1284040530.0710299</v>
      </c>
      <c r="E23" s="13">
        <f t="shared" ref="E23:X23" si="7">+E24+E25+E26+E27+E28+E29+E30+E31+E32+E33</f>
        <v>1279714483.846267</v>
      </c>
      <c r="F23" s="13">
        <f t="shared" si="7"/>
        <v>1275560954.0555558</v>
      </c>
      <c r="G23" s="13">
        <f t="shared" si="7"/>
        <v>1271153523.6706507</v>
      </c>
      <c r="H23" s="13">
        <f t="shared" si="7"/>
        <v>1266764332.5301807</v>
      </c>
      <c r="I23" s="13">
        <f t="shared" si="7"/>
        <v>1262367459.6042817</v>
      </c>
      <c r="J23" s="13">
        <f t="shared" si="7"/>
        <v>1257467955.3076081</v>
      </c>
      <c r="K23" s="13">
        <f t="shared" si="7"/>
        <v>1253717023.8145165</v>
      </c>
      <c r="L23" s="13">
        <f t="shared" si="7"/>
        <v>1250291748.8649924</v>
      </c>
      <c r="M23" s="13">
        <f t="shared" si="7"/>
        <v>1246529782.2992842</v>
      </c>
      <c r="N23" s="13">
        <f t="shared" si="7"/>
        <v>1242895672.2975025</v>
      </c>
      <c r="O23" s="13">
        <f t="shared" si="7"/>
        <v>1239092189.3186097</v>
      </c>
      <c r="P23" s="13">
        <f t="shared" si="7"/>
        <v>1234112218.1197314</v>
      </c>
      <c r="Q23" s="13">
        <f t="shared" si="7"/>
        <v>1229280127.285507</v>
      </c>
      <c r="R23" s="13">
        <f t="shared" si="7"/>
        <v>1224491870.9891024</v>
      </c>
      <c r="S23" s="13">
        <f t="shared" si="7"/>
        <v>1219612932.0550323</v>
      </c>
      <c r="T23" s="13">
        <f t="shared" si="7"/>
        <v>1215290628.8022017</v>
      </c>
      <c r="U23" s="13">
        <f t="shared" si="7"/>
        <v>1211042265.731698</v>
      </c>
      <c r="V23" s="13">
        <f t="shared" si="7"/>
        <v>1206697780.4241695</v>
      </c>
      <c r="W23" s="13">
        <f t="shared" si="7"/>
        <v>1202830908.7268062</v>
      </c>
      <c r="X23" s="13">
        <f t="shared" si="7"/>
        <v>1199029983.678545</v>
      </c>
    </row>
    <row r="24" spans="1:24" s="16" customFormat="1" ht="15.75">
      <c r="A24" s="8" t="s">
        <v>49</v>
      </c>
      <c r="B24" s="18" t="s">
        <v>17</v>
      </c>
      <c r="C24" s="18"/>
      <c r="D24" s="11">
        <v>1284040530.0710299</v>
      </c>
      <c r="E24" s="11">
        <v>1279714483.846267</v>
      </c>
      <c r="F24" s="11">
        <v>1275560954.0555558</v>
      </c>
      <c r="G24" s="11">
        <v>1271153523.6706507</v>
      </c>
      <c r="H24" s="11">
        <v>1266764332.5301807</v>
      </c>
      <c r="I24" s="11">
        <v>1262367459.6042817</v>
      </c>
      <c r="J24" s="11">
        <v>1257467955.3076081</v>
      </c>
      <c r="K24" s="11">
        <v>1253717023.8145165</v>
      </c>
      <c r="L24" s="11">
        <v>1250291748.8649924</v>
      </c>
      <c r="M24" s="11">
        <v>1246529782.2992842</v>
      </c>
      <c r="N24" s="11">
        <v>1242895672.2975025</v>
      </c>
      <c r="O24" s="11">
        <v>1239092189.3186097</v>
      </c>
      <c r="P24" s="11">
        <v>1234112218.1197314</v>
      </c>
      <c r="Q24" s="11">
        <v>1229280127.285507</v>
      </c>
      <c r="R24" s="11">
        <v>1224491870.9891024</v>
      </c>
      <c r="S24" s="11">
        <v>1219612932.0550323</v>
      </c>
      <c r="T24" s="11">
        <v>1215290628.8022017</v>
      </c>
      <c r="U24" s="11">
        <v>1211042265.731698</v>
      </c>
      <c r="V24" s="11">
        <v>1206697780.4241695</v>
      </c>
      <c r="W24" s="11">
        <v>1202830908.7268062</v>
      </c>
      <c r="X24" s="11">
        <v>1199029983.678545</v>
      </c>
    </row>
    <row r="25" spans="1:24" s="16" customFormat="1" ht="15.75">
      <c r="A25" s="8" t="s">
        <v>51</v>
      </c>
      <c r="B25" s="18" t="s">
        <v>18</v>
      </c>
      <c r="C25" s="18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s="16" customFormat="1" ht="15.75">
      <c r="A26" s="8" t="s">
        <v>52</v>
      </c>
      <c r="B26" s="18" t="s">
        <v>19</v>
      </c>
      <c r="C26" s="18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s="16" customFormat="1" ht="15.75">
      <c r="A27" s="8" t="s">
        <v>52</v>
      </c>
      <c r="B27" s="18" t="s">
        <v>20</v>
      </c>
      <c r="C27" s="18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s="16" customFormat="1" ht="15.75">
      <c r="A28" s="8" t="s">
        <v>53</v>
      </c>
      <c r="B28" s="18" t="s">
        <v>21</v>
      </c>
      <c r="C28" s="18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s="16" customFormat="1" ht="15.75">
      <c r="A29" s="8" t="s">
        <v>54</v>
      </c>
      <c r="B29" s="18" t="s">
        <v>22</v>
      </c>
      <c r="C29" s="18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s="16" customFormat="1" ht="15.75">
      <c r="A30" s="8" t="s">
        <v>55</v>
      </c>
      <c r="B30" s="18" t="s">
        <v>23</v>
      </c>
      <c r="C30" s="18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s="16" customFormat="1" ht="15.75">
      <c r="A31" s="8" t="s">
        <v>56</v>
      </c>
      <c r="B31" s="18" t="s">
        <v>24</v>
      </c>
      <c r="C31" s="1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s="16" customFormat="1" ht="15.75">
      <c r="A33" s="8" t="s">
        <v>58</v>
      </c>
      <c r="B33" s="18" t="s">
        <v>26</v>
      </c>
      <c r="C33" s="18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>
      <c r="A35" s="25">
        <v>4</v>
      </c>
      <c r="B35" s="9" t="s">
        <v>8</v>
      </c>
      <c r="C35" s="10"/>
      <c r="D35" s="11">
        <v>156255238430.10809</v>
      </c>
      <c r="E35" s="11">
        <v>161099150824.6058</v>
      </c>
      <c r="F35" s="11">
        <v>162226844880.9364</v>
      </c>
      <c r="G35" s="11">
        <v>159631215362.22449</v>
      </c>
      <c r="H35" s="11">
        <v>162823839671.46811</v>
      </c>
      <c r="I35" s="11">
        <v>166242684029.90341</v>
      </c>
      <c r="J35" s="11">
        <v>170163354884.91321</v>
      </c>
      <c r="K35" s="11">
        <v>176353230992.17221</v>
      </c>
      <c r="L35" s="11">
        <v>182285195595.85449</v>
      </c>
      <c r="M35" s="11">
        <v>188518240297.7438</v>
      </c>
      <c r="N35" s="11">
        <v>196958967245.81839</v>
      </c>
      <c r="O35" s="11">
        <v>205225426410.2583</v>
      </c>
      <c r="P35" s="11">
        <v>212283433310.39719</v>
      </c>
      <c r="Q35" s="11">
        <v>224900235491.4288</v>
      </c>
      <c r="R35" s="11">
        <v>234723050083.82059</v>
      </c>
      <c r="S35" s="11">
        <v>240075734964.9306</v>
      </c>
      <c r="T35" s="11">
        <v>253382979376.17581</v>
      </c>
      <c r="U35" s="11">
        <v>260974838636.9227</v>
      </c>
      <c r="V35" s="11">
        <v>260565444277.7352</v>
      </c>
      <c r="W35" s="11">
        <v>252095536215.2291</v>
      </c>
      <c r="X35" s="11">
        <v>243229942150.17371</v>
      </c>
    </row>
    <row r="36" spans="1:24" ht="15.75">
      <c r="A36" s="25">
        <v>5</v>
      </c>
      <c r="B36" s="9" t="s">
        <v>9</v>
      </c>
      <c r="C36" s="10"/>
      <c r="D36" s="11">
        <v>10160501</v>
      </c>
      <c r="E36" s="11">
        <v>10247131.999999998</v>
      </c>
      <c r="F36" s="11">
        <v>10351228.999999998</v>
      </c>
      <c r="G36" s="11">
        <v>10464295.000000002</v>
      </c>
      <c r="H36" s="11">
        <v>10574134</v>
      </c>
      <c r="I36" s="11">
        <v>10671809</v>
      </c>
      <c r="J36" s="11">
        <v>10754641.000000002</v>
      </c>
      <c r="K36" s="11">
        <v>10824894</v>
      </c>
      <c r="L36" s="11">
        <v>10884603.999999996</v>
      </c>
      <c r="M36" s="11">
        <v>10937612</v>
      </c>
      <c r="N36" s="11">
        <v>10986883.000000002</v>
      </c>
      <c r="O36" s="11">
        <v>11032395</v>
      </c>
      <c r="P36" s="11">
        <v>11073334</v>
      </c>
      <c r="Q36" s="11">
        <v>11111072</v>
      </c>
      <c r="R36" s="11">
        <v>11147261</v>
      </c>
      <c r="S36" s="11">
        <v>11183114.000000002</v>
      </c>
      <c r="T36" s="11">
        <v>11219299.999999998</v>
      </c>
      <c r="U36" s="11">
        <v>11255716.999999998</v>
      </c>
      <c r="V36" s="11">
        <v>11291806.999999998</v>
      </c>
      <c r="W36" s="11">
        <v>11326596</v>
      </c>
      <c r="X36" s="11">
        <v>11359346.000000002</v>
      </c>
    </row>
    <row r="37" spans="1:24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B38" s="1" t="s">
        <v>35</v>
      </c>
      <c r="C38" s="1"/>
      <c r="D38" s="33">
        <v>1990</v>
      </c>
      <c r="E38" s="33">
        <v>1991</v>
      </c>
      <c r="F38" s="33">
        <v>1992</v>
      </c>
      <c r="G38" s="33">
        <v>1993</v>
      </c>
      <c r="H38" s="33">
        <v>1994</v>
      </c>
      <c r="I38" s="33">
        <v>1995</v>
      </c>
      <c r="J38" s="33">
        <v>1996</v>
      </c>
      <c r="K38" s="33">
        <v>1997</v>
      </c>
      <c r="L38" s="33">
        <v>1998</v>
      </c>
      <c r="M38" s="33">
        <v>1999</v>
      </c>
      <c r="N38" s="33">
        <v>2000</v>
      </c>
      <c r="O38" s="33">
        <v>2001</v>
      </c>
      <c r="P38" s="33">
        <v>2002</v>
      </c>
      <c r="Q38" s="33">
        <v>2003</v>
      </c>
      <c r="R38" s="33">
        <v>2004</v>
      </c>
      <c r="S38" s="33">
        <v>2005</v>
      </c>
      <c r="T38" s="33">
        <v>2006</v>
      </c>
      <c r="U38" s="33">
        <v>2007</v>
      </c>
      <c r="V38" s="33">
        <v>2008</v>
      </c>
      <c r="W38" s="33">
        <v>2009</v>
      </c>
      <c r="X38" s="33">
        <v>2010</v>
      </c>
    </row>
    <row r="39" spans="1:24" ht="16.5">
      <c r="B39" s="23" t="s">
        <v>28</v>
      </c>
      <c r="C39" s="7"/>
      <c r="D39" s="11">
        <f t="shared" ref="D39:X39" si="8">+D7/D36</f>
        <v>178046.88580593211</v>
      </c>
      <c r="E39" s="11">
        <f t="shared" si="8"/>
        <v>177318.19478469738</v>
      </c>
      <c r="F39" s="11">
        <f t="shared" si="8"/>
        <v>179068.46147397696</v>
      </c>
      <c r="G39" s="11">
        <f t="shared" si="8"/>
        <v>179490.87313933371</v>
      </c>
      <c r="H39" s="11">
        <f t="shared" si="8"/>
        <v>180677.47109556524</v>
      </c>
      <c r="I39" s="11">
        <f t="shared" si="8"/>
        <v>181653.34414501005</v>
      </c>
      <c r="J39" s="11">
        <f t="shared" si="8"/>
        <v>182855.24846374802</v>
      </c>
      <c r="K39" s="11">
        <f t="shared" si="8"/>
        <v>183373.13938546766</v>
      </c>
      <c r="L39" s="11">
        <f t="shared" si="8"/>
        <v>184145.15488521886</v>
      </c>
      <c r="M39" s="11">
        <f t="shared" si="8"/>
        <v>185551.68712673502</v>
      </c>
      <c r="N39" s="11">
        <f t="shared" si="8"/>
        <v>187026.79643811713</v>
      </c>
      <c r="O39" s="11">
        <f t="shared" si="8"/>
        <v>189439.20066616332</v>
      </c>
      <c r="P39" s="11">
        <f t="shared" si="8"/>
        <v>193321.34769344886</v>
      </c>
      <c r="Q39" s="11">
        <f t="shared" si="8"/>
        <v>192849.25667905566</v>
      </c>
      <c r="R39" s="11">
        <f t="shared" si="8"/>
        <v>199513.49012356583</v>
      </c>
      <c r="S39" s="11">
        <f t="shared" si="8"/>
        <v>197429.16017491877</v>
      </c>
      <c r="T39" s="11">
        <f t="shared" si="8"/>
        <v>207240.65195584364</v>
      </c>
      <c r="U39" s="11">
        <f t="shared" si="8"/>
        <v>206146.82733143668</v>
      </c>
      <c r="V39" s="11">
        <f t="shared" si="8"/>
        <v>214177.93996059886</v>
      </c>
      <c r="W39" s="11">
        <f t="shared" si="8"/>
        <v>214347.13226121649</v>
      </c>
      <c r="X39" s="11">
        <f t="shared" si="8"/>
        <v>216142.47080147211</v>
      </c>
    </row>
    <row r="40" spans="1:24" ht="15.75">
      <c r="B40" s="20" t="s">
        <v>5</v>
      </c>
      <c r="C40" s="7"/>
      <c r="D40" s="11">
        <f t="shared" ref="D40:X40" si="9">+D8/D36</f>
        <v>51517.324863053793</v>
      </c>
      <c r="E40" s="11">
        <f t="shared" si="9"/>
        <v>51842.694574763365</v>
      </c>
      <c r="F40" s="11">
        <f t="shared" si="9"/>
        <v>51947.674781107213</v>
      </c>
      <c r="G40" s="11">
        <f t="shared" si="9"/>
        <v>51875.31896244135</v>
      </c>
      <c r="H40" s="11">
        <f t="shared" si="9"/>
        <v>51723.325587327687</v>
      </c>
      <c r="I40" s="11">
        <f t="shared" si="9"/>
        <v>51717.789967257435</v>
      </c>
      <c r="J40" s="11">
        <f t="shared" si="9"/>
        <v>51974.719383184914</v>
      </c>
      <c r="K40" s="11">
        <f t="shared" si="9"/>
        <v>52446.533549470318</v>
      </c>
      <c r="L40" s="11">
        <f t="shared" si="9"/>
        <v>53233.299449425751</v>
      </c>
      <c r="M40" s="11">
        <f t="shared" si="9"/>
        <v>54348.756967683228</v>
      </c>
      <c r="N40" s="11">
        <f t="shared" si="9"/>
        <v>55695.316366341183</v>
      </c>
      <c r="O40" s="11">
        <f t="shared" si="9"/>
        <v>57166.761207823925</v>
      </c>
      <c r="P40" s="11">
        <f t="shared" si="9"/>
        <v>58952.51035982641</v>
      </c>
      <c r="Q40" s="11">
        <f t="shared" si="9"/>
        <v>61167.379016701321</v>
      </c>
      <c r="R40" s="11">
        <f t="shared" si="9"/>
        <v>63296.571481598156</v>
      </c>
      <c r="S40" s="11">
        <f t="shared" si="9"/>
        <v>65020.251264698876</v>
      </c>
      <c r="T40" s="11">
        <f t="shared" si="9"/>
        <v>67560.605511539514</v>
      </c>
      <c r="U40" s="11">
        <f t="shared" si="9"/>
        <v>70261.085426769685</v>
      </c>
      <c r="V40" s="11">
        <f t="shared" si="9"/>
        <v>72455.942494362593</v>
      </c>
      <c r="W40" s="11">
        <f t="shared" si="9"/>
        <v>73760.107312411521</v>
      </c>
      <c r="X40" s="11">
        <f t="shared" si="9"/>
        <v>74348.255318986208</v>
      </c>
    </row>
    <row r="41" spans="1:24" ht="15.75">
      <c r="B41" s="20" t="s">
        <v>38</v>
      </c>
      <c r="C41" s="7"/>
      <c r="D41" s="37">
        <f>+D9/D36</f>
        <v>103898.82694255399</v>
      </c>
      <c r="E41" s="37">
        <f t="shared" ref="E41:X41" si="10">+E9/E36</f>
        <v>103192.61333167487</v>
      </c>
      <c r="F41" s="37">
        <f t="shared" si="10"/>
        <v>105131.3122639544</v>
      </c>
      <c r="G41" s="37">
        <f t="shared" si="10"/>
        <v>105945.35034495984</v>
      </c>
      <c r="H41" s="37">
        <f t="shared" si="10"/>
        <v>107568.34499545106</v>
      </c>
      <c r="I41" s="37">
        <f t="shared" si="10"/>
        <v>108827.80263573951</v>
      </c>
      <c r="J41" s="37">
        <f t="shared" si="10"/>
        <v>110000.60980184654</v>
      </c>
      <c r="K41" s="37">
        <f t="shared" si="10"/>
        <v>110516.01186801963</v>
      </c>
      <c r="L41" s="37">
        <f t="shared" si="10"/>
        <v>110969.47747981419</v>
      </c>
      <c r="M41" s="37">
        <f t="shared" si="10"/>
        <v>111586.76754012704</v>
      </c>
      <c r="N41" s="37">
        <f t="shared" si="10"/>
        <v>112075.65302061528</v>
      </c>
      <c r="O41" s="37">
        <f t="shared" si="10"/>
        <v>113215.92817014847</v>
      </c>
      <c r="P41" s="37">
        <f t="shared" si="10"/>
        <v>115547.23522416575</v>
      </c>
      <c r="Q41" s="37">
        <f t="shared" si="10"/>
        <v>118228.62492556187</v>
      </c>
      <c r="R41" s="37">
        <f t="shared" si="10"/>
        <v>117833.02831964775</v>
      </c>
      <c r="S41" s="37">
        <f t="shared" si="10"/>
        <v>120031.85631453093</v>
      </c>
      <c r="T41" s="37">
        <f t="shared" si="10"/>
        <v>121669.65810265706</v>
      </c>
      <c r="U41" s="37">
        <f t="shared" si="10"/>
        <v>122787.75977884256</v>
      </c>
      <c r="V41" s="37">
        <f t="shared" si="10"/>
        <v>124041.44629452536</v>
      </c>
      <c r="W41" s="37">
        <f t="shared" si="10"/>
        <v>123077.06143354929</v>
      </c>
      <c r="X41" s="37">
        <f t="shared" si="10"/>
        <v>124461.72409831057</v>
      </c>
    </row>
    <row r="42" spans="1:24" ht="15.75">
      <c r="B42" s="20" t="s">
        <v>10</v>
      </c>
      <c r="C42" s="9"/>
      <c r="D42" s="11">
        <f t="shared" ref="D42:X42" si="11">+D10/D36</f>
        <v>22630.734000324312</v>
      </c>
      <c r="E42" s="11">
        <f t="shared" si="11"/>
        <v>22282.886878259156</v>
      </c>
      <c r="F42" s="11">
        <f t="shared" si="11"/>
        <v>21989.474428915346</v>
      </c>
      <c r="G42" s="11">
        <f t="shared" si="11"/>
        <v>21670.203831932493</v>
      </c>
      <c r="H42" s="11">
        <f t="shared" si="11"/>
        <v>21385.800512786478</v>
      </c>
      <c r="I42" s="11">
        <f t="shared" si="11"/>
        <v>21107.751542013109</v>
      </c>
      <c r="J42" s="11">
        <f t="shared" si="11"/>
        <v>20879.919278716559</v>
      </c>
      <c r="K42" s="11">
        <f t="shared" si="11"/>
        <v>20410.593967977726</v>
      </c>
      <c r="L42" s="11">
        <f t="shared" si="11"/>
        <v>19942.377955978893</v>
      </c>
      <c r="M42" s="11">
        <f t="shared" si="11"/>
        <v>19616.162618924769</v>
      </c>
      <c r="N42" s="11">
        <f t="shared" si="11"/>
        <v>19255.82705116065</v>
      </c>
      <c r="O42" s="11">
        <f t="shared" si="11"/>
        <v>19056.511288190934</v>
      </c>
      <c r="P42" s="11">
        <f t="shared" si="11"/>
        <v>18821.60210945669</v>
      </c>
      <c r="Q42" s="11">
        <f t="shared" si="11"/>
        <v>13453.252736792478</v>
      </c>
      <c r="R42" s="11">
        <f t="shared" si="11"/>
        <v>18383.890322319945</v>
      </c>
      <c r="S42" s="11">
        <f t="shared" si="11"/>
        <v>12377.052595688965</v>
      </c>
      <c r="T42" s="11">
        <f t="shared" si="11"/>
        <v>18010.388341647071</v>
      </c>
      <c r="U42" s="11">
        <f t="shared" si="11"/>
        <v>13097.982125824421</v>
      </c>
      <c r="V42" s="11">
        <f t="shared" si="11"/>
        <v>17680.551171710937</v>
      </c>
      <c r="W42" s="11">
        <f t="shared" si="11"/>
        <v>17509.963515255698</v>
      </c>
      <c r="X42" s="11">
        <f t="shared" si="11"/>
        <v>17332.4913841753</v>
      </c>
    </row>
    <row r="43" spans="1:24" ht="15.75">
      <c r="B43" s="26" t="s">
        <v>32</v>
      </c>
      <c r="C43" s="9"/>
      <c r="D43" s="11">
        <f t="shared" ref="D43:X43" si="12">+D11/D36</f>
        <v>15745.053032876871</v>
      </c>
      <c r="E43" s="11">
        <f t="shared" si="12"/>
        <v>15546.194397498126</v>
      </c>
      <c r="F43" s="11">
        <f t="shared" si="12"/>
        <v>15413.17411989812</v>
      </c>
      <c r="G43" s="11">
        <f t="shared" si="12"/>
        <v>15255.367491886906</v>
      </c>
      <c r="H43" s="11">
        <f t="shared" si="12"/>
        <v>15129.661418723028</v>
      </c>
      <c r="I43" s="11">
        <f t="shared" si="12"/>
        <v>15001.153024144001</v>
      </c>
      <c r="J43" s="11">
        <f t="shared" si="12"/>
        <v>14915.034141987811</v>
      </c>
      <c r="K43" s="11">
        <f t="shared" si="12"/>
        <v>14577.222134340522</v>
      </c>
      <c r="L43" s="11">
        <f t="shared" si="12"/>
        <v>14235.511216310209</v>
      </c>
      <c r="M43" s="11">
        <f t="shared" si="12"/>
        <v>14030.858298411738</v>
      </c>
      <c r="N43" s="11">
        <f t="shared" si="12"/>
        <v>13793.285469951454</v>
      </c>
      <c r="O43" s="11">
        <f t="shared" si="12"/>
        <v>13717.531684255375</v>
      </c>
      <c r="P43" s="11">
        <f t="shared" si="12"/>
        <v>13608.746026130926</v>
      </c>
      <c r="Q43" s="11">
        <f t="shared" si="12"/>
        <v>8360.6506968816411</v>
      </c>
      <c r="R43" s="11">
        <f t="shared" si="12"/>
        <v>13412.543841818884</v>
      </c>
      <c r="S43" s="11">
        <f t="shared" si="12"/>
        <v>7524.9452845094784</v>
      </c>
      <c r="T43" s="11">
        <f t="shared" si="12"/>
        <v>13270.119090406608</v>
      </c>
      <c r="U43" s="11">
        <f t="shared" si="12"/>
        <v>8470.7067356337302</v>
      </c>
      <c r="V43" s="11">
        <f t="shared" si="12"/>
        <v>13164.468090798007</v>
      </c>
      <c r="W43" s="11">
        <f t="shared" si="12"/>
        <v>13102.653315912319</v>
      </c>
      <c r="X43" s="11">
        <f t="shared" si="12"/>
        <v>13020.710627578012</v>
      </c>
    </row>
    <row r="44" spans="1:24" ht="15.75">
      <c r="B44" s="26" t="s">
        <v>33</v>
      </c>
      <c r="C44" s="9"/>
      <c r="D44" s="11">
        <f t="shared" ref="D44:X44" si="13">+D12/D36</f>
        <v>6885.680967447438</v>
      </c>
      <c r="E44" s="11">
        <f t="shared" si="13"/>
        <v>6736.6924807610312</v>
      </c>
      <c r="F44" s="11">
        <f t="shared" si="13"/>
        <v>6576.3003090172278</v>
      </c>
      <c r="G44" s="11">
        <f t="shared" si="13"/>
        <v>6414.8363400455892</v>
      </c>
      <c r="H44" s="11">
        <f t="shared" si="13"/>
        <v>6256.1390940634492</v>
      </c>
      <c r="I44" s="11">
        <f t="shared" si="13"/>
        <v>6106.5985178691062</v>
      </c>
      <c r="J44" s="11">
        <f t="shared" si="13"/>
        <v>5964.8851367287489</v>
      </c>
      <c r="K44" s="11">
        <f t="shared" si="13"/>
        <v>5833.3718336372049</v>
      </c>
      <c r="L44" s="11">
        <f t="shared" si="13"/>
        <v>5706.8667396686851</v>
      </c>
      <c r="M44" s="11">
        <f t="shared" si="13"/>
        <v>5585.304320513028</v>
      </c>
      <c r="N44" s="11">
        <f t="shared" si="13"/>
        <v>5462.5415812091978</v>
      </c>
      <c r="O44" s="11">
        <f t="shared" si="13"/>
        <v>5338.9796039355597</v>
      </c>
      <c r="P44" s="11">
        <f t="shared" si="13"/>
        <v>5212.8560833257643</v>
      </c>
      <c r="Q44" s="11">
        <f t="shared" si="13"/>
        <v>5092.6020399108365</v>
      </c>
      <c r="R44" s="11">
        <f t="shared" si="13"/>
        <v>4971.3464805010617</v>
      </c>
      <c r="S44" s="11">
        <f t="shared" si="13"/>
        <v>4852.1073111794885</v>
      </c>
      <c r="T44" s="11">
        <f t="shared" si="13"/>
        <v>4740.2692512404619</v>
      </c>
      <c r="U44" s="11">
        <f t="shared" si="13"/>
        <v>4627.2753901906917</v>
      </c>
      <c r="V44" s="11">
        <f t="shared" si="13"/>
        <v>4516.0830809129275</v>
      </c>
      <c r="W44" s="11">
        <f t="shared" si="13"/>
        <v>4407.310199343382</v>
      </c>
      <c r="X44" s="11">
        <f t="shared" si="13"/>
        <v>4311.7807565972898</v>
      </c>
    </row>
    <row r="45" spans="1:24" ht="15.75">
      <c r="B45" s="10" t="s">
        <v>31</v>
      </c>
      <c r="C45" s="9"/>
      <c r="D45" s="11">
        <f t="shared" ref="D45:X45" si="14">+D13/D36</f>
        <v>13616.120467934366</v>
      </c>
      <c r="E45" s="11">
        <f t="shared" si="14"/>
        <v>13416.095468726227</v>
      </c>
      <c r="F45" s="11">
        <f t="shared" si="14"/>
        <v>13285.52451062587</v>
      </c>
      <c r="G45" s="11">
        <f t="shared" si="14"/>
        <v>13131.9399911818</v>
      </c>
      <c r="H45" s="11">
        <f t="shared" si="14"/>
        <v>13009.718998885684</v>
      </c>
      <c r="I45" s="11">
        <f t="shared" si="14"/>
        <v>12882.21155313401</v>
      </c>
      <c r="J45" s="11">
        <f t="shared" si="14"/>
        <v>12794.152366208311</v>
      </c>
      <c r="K45" s="11">
        <f t="shared" si="14"/>
        <v>12451.962936134574</v>
      </c>
      <c r="L45" s="11">
        <f t="shared" si="14"/>
        <v>12103.868302681221</v>
      </c>
      <c r="M45" s="11">
        <f t="shared" si="14"/>
        <v>11891.591297039677</v>
      </c>
      <c r="N45" s="11">
        <f t="shared" si="14"/>
        <v>11645.737719914938</v>
      </c>
      <c r="O45" s="11">
        <f t="shared" si="14"/>
        <v>11560.981016337433</v>
      </c>
      <c r="P45" s="11">
        <f t="shared" si="14"/>
        <v>11442.37212777252</v>
      </c>
      <c r="Q45" s="11">
        <f t="shared" si="14"/>
        <v>6183.89901308148</v>
      </c>
      <c r="R45" s="11">
        <f t="shared" si="14"/>
        <v>11225.180719681081</v>
      </c>
      <c r="S45" s="11">
        <f t="shared" si="14"/>
        <v>5326.9733633017458</v>
      </c>
      <c r="T45" s="11">
        <f t="shared" si="14"/>
        <v>11060.841140653296</v>
      </c>
      <c r="U45" s="11">
        <f t="shared" si="14"/>
        <v>6250.2410256598969</v>
      </c>
      <c r="V45" s="11">
        <f t="shared" si="14"/>
        <v>10932.822156921191</v>
      </c>
      <c r="W45" s="11">
        <f t="shared" si="14"/>
        <v>10859.640788964769</v>
      </c>
      <c r="X45" s="11">
        <f t="shared" si="14"/>
        <v>10765.996469414662</v>
      </c>
    </row>
    <row r="46" spans="1:24" ht="15.75">
      <c r="B46" s="10" t="s">
        <v>11</v>
      </c>
      <c r="C46" s="9"/>
      <c r="D46" s="11">
        <f t="shared" ref="D46:X46" si="15">+D16/D36</f>
        <v>2128.9325649425041</v>
      </c>
      <c r="E46" s="11">
        <f t="shared" si="15"/>
        <v>2130.0989287718985</v>
      </c>
      <c r="F46" s="11">
        <f t="shared" si="15"/>
        <v>2127.6496092722518</v>
      </c>
      <c r="G46" s="11">
        <f t="shared" si="15"/>
        <v>2123.4275007051069</v>
      </c>
      <c r="H46" s="11">
        <f t="shared" si="15"/>
        <v>2119.9424198373413</v>
      </c>
      <c r="I46" s="11">
        <f t="shared" si="15"/>
        <v>2118.9414710099909</v>
      </c>
      <c r="J46" s="11">
        <f t="shared" si="15"/>
        <v>2120.8817757794995</v>
      </c>
      <c r="K46" s="11">
        <f t="shared" si="15"/>
        <v>2125.259198205948</v>
      </c>
      <c r="L46" s="11">
        <f t="shared" si="15"/>
        <v>2131.642913628988</v>
      </c>
      <c r="M46" s="11">
        <f t="shared" si="15"/>
        <v>2139.2670013720626</v>
      </c>
      <c r="N46" s="11">
        <f t="shared" si="15"/>
        <v>2147.547750036515</v>
      </c>
      <c r="O46" s="11">
        <f t="shared" si="15"/>
        <v>2156.550667917943</v>
      </c>
      <c r="P46" s="11">
        <f t="shared" si="15"/>
        <v>2166.3738983584076</v>
      </c>
      <c r="Q46" s="11">
        <f t="shared" si="15"/>
        <v>2176.7516838001616</v>
      </c>
      <c r="R46" s="11">
        <f t="shared" si="15"/>
        <v>2187.3631221378027</v>
      </c>
      <c r="S46" s="11">
        <f t="shared" si="15"/>
        <v>2197.9719212077325</v>
      </c>
      <c r="T46" s="11">
        <f t="shared" si="15"/>
        <v>2209.2779497533106</v>
      </c>
      <c r="U46" s="11">
        <f t="shared" si="15"/>
        <v>2220.4657099738333</v>
      </c>
      <c r="V46" s="11">
        <f t="shared" si="15"/>
        <v>2231.6459338768159</v>
      </c>
      <c r="W46" s="11">
        <f t="shared" si="15"/>
        <v>2243.0125269475475</v>
      </c>
      <c r="X46" s="11">
        <f t="shared" si="15"/>
        <v>2254.7141581633487</v>
      </c>
    </row>
    <row r="47" spans="1:24" ht="15.75">
      <c r="B47" s="10" t="s">
        <v>12</v>
      </c>
      <c r="C47" s="9"/>
      <c r="D47" s="11">
        <f t="shared" ref="D47:X47" si="16">+D19/D36</f>
        <v>6759.3052572269453</v>
      </c>
      <c r="E47" s="11">
        <f t="shared" si="16"/>
        <v>6611.8073437445209</v>
      </c>
      <c r="F47" s="11">
        <f t="shared" si="16"/>
        <v>6453.0723373381588</v>
      </c>
      <c r="G47" s="11">
        <f t="shared" si="16"/>
        <v>6293.3610257821201</v>
      </c>
      <c r="H47" s="11">
        <f t="shared" si="16"/>
        <v>6136.3406942578313</v>
      </c>
      <c r="I47" s="11">
        <f t="shared" si="16"/>
        <v>5988.3085953635327</v>
      </c>
      <c r="J47" s="11">
        <f t="shared" si="16"/>
        <v>5847.96185167371</v>
      </c>
      <c r="K47" s="11">
        <f t="shared" si="16"/>
        <v>5717.5538843977474</v>
      </c>
      <c r="L47" s="11">
        <f t="shared" si="16"/>
        <v>5591.998826342211</v>
      </c>
      <c r="M47" s="11">
        <f t="shared" si="16"/>
        <v>5471.3370502990838</v>
      </c>
      <c r="N47" s="11">
        <f t="shared" si="16"/>
        <v>5349.4161686333564</v>
      </c>
      <c r="O47" s="11">
        <f t="shared" si="16"/>
        <v>5226.6656241225992</v>
      </c>
      <c r="P47" s="11">
        <f t="shared" si="16"/>
        <v>5101.4070637152536</v>
      </c>
      <c r="Q47" s="11">
        <f t="shared" si="16"/>
        <v>4981.9664390178259</v>
      </c>
      <c r="R47" s="11">
        <f t="shared" si="16"/>
        <v>4861.4995978462903</v>
      </c>
      <c r="S47" s="11">
        <f t="shared" si="16"/>
        <v>4743.0488743205751</v>
      </c>
      <c r="T47" s="11">
        <f t="shared" si="16"/>
        <v>4631.9478204201614</v>
      </c>
      <c r="U47" s="11">
        <f t="shared" si="16"/>
        <v>4519.6818654306344</v>
      </c>
      <c r="V47" s="11">
        <f t="shared" si="16"/>
        <v>4409.2181849379804</v>
      </c>
      <c r="W47" s="11">
        <f t="shared" si="16"/>
        <v>4301.1149303740631</v>
      </c>
      <c r="X47" s="11">
        <f t="shared" si="16"/>
        <v>4206.2262657244401</v>
      </c>
    </row>
    <row r="48" spans="1:24" ht="15.75">
      <c r="B48" s="10" t="s">
        <v>16</v>
      </c>
      <c r="C48" s="9"/>
      <c r="D48" s="11">
        <f t="shared" ref="D48:X48" si="17">+D23/D36</f>
        <v>126.37571022049305</v>
      </c>
      <c r="E48" s="11">
        <f t="shared" si="17"/>
        <v>124.8851370165103</v>
      </c>
      <c r="F48" s="11">
        <f t="shared" si="17"/>
        <v>123.22797167906884</v>
      </c>
      <c r="G48" s="11">
        <f t="shared" si="17"/>
        <v>121.4753142634693</v>
      </c>
      <c r="H48" s="11">
        <f t="shared" si="17"/>
        <v>119.79839980561819</v>
      </c>
      <c r="I48" s="11">
        <f t="shared" si="17"/>
        <v>118.28992250557349</v>
      </c>
      <c r="J48" s="11">
        <f t="shared" si="17"/>
        <v>116.92328505503883</v>
      </c>
      <c r="K48" s="11">
        <f t="shared" si="17"/>
        <v>115.81794923945829</v>
      </c>
      <c r="L48" s="11">
        <f t="shared" si="17"/>
        <v>114.86791332647405</v>
      </c>
      <c r="M48" s="11">
        <f t="shared" si="17"/>
        <v>113.96727021394472</v>
      </c>
      <c r="N48" s="11">
        <f t="shared" si="17"/>
        <v>113.12541257584178</v>
      </c>
      <c r="O48" s="11">
        <f t="shared" si="17"/>
        <v>112.31397981296081</v>
      </c>
      <c r="P48" s="11">
        <f t="shared" si="17"/>
        <v>111.44901961051039</v>
      </c>
      <c r="Q48" s="11">
        <f t="shared" si="17"/>
        <v>110.63560089301077</v>
      </c>
      <c r="R48" s="11">
        <f t="shared" si="17"/>
        <v>109.84688265477074</v>
      </c>
      <c r="S48" s="11">
        <f t="shared" si="17"/>
        <v>109.05843685891354</v>
      </c>
      <c r="T48" s="11">
        <f t="shared" si="17"/>
        <v>108.3214308203009</v>
      </c>
      <c r="U48" s="11">
        <f t="shared" si="17"/>
        <v>107.59352476005733</v>
      </c>
      <c r="V48" s="11">
        <f t="shared" si="17"/>
        <v>106.86489597494624</v>
      </c>
      <c r="W48" s="11">
        <f t="shared" si="17"/>
        <v>106.19526896931842</v>
      </c>
      <c r="X48" s="11">
        <f t="shared" si="17"/>
        <v>105.55449087284997</v>
      </c>
    </row>
    <row r="49" spans="2:24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.75">
      <c r="B50" s="9" t="s">
        <v>8</v>
      </c>
      <c r="C50" s="9"/>
      <c r="D50" s="11">
        <f>+D35/D36</f>
        <v>15378.694262232551</v>
      </c>
      <c r="E50" s="11">
        <f t="shared" ref="E50:X50" si="18">+E35/E36</f>
        <v>15721.389245752454</v>
      </c>
      <c r="F50" s="11">
        <f t="shared" si="18"/>
        <v>15672.230310133844</v>
      </c>
      <c r="G50" s="11">
        <f t="shared" si="18"/>
        <v>15254.846634410102</v>
      </c>
      <c r="H50" s="11">
        <f t="shared" si="18"/>
        <v>15398.314384087445</v>
      </c>
      <c r="I50" s="11">
        <f t="shared" si="18"/>
        <v>15577.741695892741</v>
      </c>
      <c r="J50" s="11">
        <f t="shared" si="18"/>
        <v>15822.318465573437</v>
      </c>
      <c r="K50" s="11">
        <f t="shared" si="18"/>
        <v>16291.45107491789</v>
      </c>
      <c r="L50" s="11">
        <f t="shared" si="18"/>
        <v>16747.067288424507</v>
      </c>
      <c r="M50" s="11">
        <f t="shared" si="18"/>
        <v>17235.776904295362</v>
      </c>
      <c r="N50" s="11">
        <f t="shared" si="18"/>
        <v>17926.73747830193</v>
      </c>
      <c r="O50" s="11">
        <f t="shared" si="18"/>
        <v>18602.073838931465</v>
      </c>
      <c r="P50" s="11">
        <f t="shared" si="18"/>
        <v>19170.688187532065</v>
      </c>
      <c r="Q50" s="11">
        <f t="shared" si="18"/>
        <v>20241.092442873993</v>
      </c>
      <c r="R50" s="11">
        <f t="shared" si="18"/>
        <v>21056.567176799806</v>
      </c>
      <c r="S50" s="11">
        <f t="shared" si="18"/>
        <v>21467.699870083641</v>
      </c>
      <c r="T50" s="11">
        <f t="shared" si="18"/>
        <v>22584.562261119307</v>
      </c>
      <c r="U50" s="11">
        <f t="shared" si="18"/>
        <v>23185.980834177222</v>
      </c>
      <c r="V50" s="11">
        <f t="shared" si="18"/>
        <v>23075.619719477603</v>
      </c>
      <c r="W50" s="11">
        <f t="shared" si="18"/>
        <v>22256.954888761735</v>
      </c>
      <c r="X50" s="11">
        <f t="shared" si="18"/>
        <v>21412.31917314374</v>
      </c>
    </row>
    <row r="51" spans="2:24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30">
      <c r="B52" s="28" t="s">
        <v>34</v>
      </c>
      <c r="C52" s="1"/>
      <c r="D52" s="34">
        <v>1990</v>
      </c>
      <c r="E52" s="34">
        <v>1991</v>
      </c>
      <c r="F52" s="34">
        <v>1992</v>
      </c>
      <c r="G52" s="34">
        <v>1993</v>
      </c>
      <c r="H52" s="34">
        <v>1994</v>
      </c>
      <c r="I52" s="34">
        <v>1995</v>
      </c>
      <c r="J52" s="34">
        <v>1996</v>
      </c>
      <c r="K52" s="34">
        <v>1997</v>
      </c>
      <c r="L52" s="34">
        <v>1998</v>
      </c>
      <c r="M52" s="34">
        <v>1999</v>
      </c>
      <c r="N52" s="34">
        <v>2000</v>
      </c>
      <c r="O52" s="34">
        <v>2001</v>
      </c>
      <c r="P52" s="34">
        <v>2002</v>
      </c>
      <c r="Q52" s="34">
        <v>2003</v>
      </c>
      <c r="R52" s="34">
        <v>2004</v>
      </c>
      <c r="S52" s="34">
        <v>2005</v>
      </c>
      <c r="T52" s="34">
        <v>2006</v>
      </c>
      <c r="U52" s="34">
        <v>2007</v>
      </c>
      <c r="V52" s="34">
        <v>2008</v>
      </c>
      <c r="W52" s="34">
        <v>2009</v>
      </c>
      <c r="X52" s="34">
        <v>2010</v>
      </c>
    </row>
    <row r="53" spans="2:24" ht="16.5">
      <c r="B53" s="23" t="s">
        <v>28</v>
      </c>
      <c r="C53" s="7"/>
      <c r="D53" s="32">
        <f>IFERROR(((D39/$D39)-1)*100,0)</f>
        <v>0</v>
      </c>
      <c r="E53" s="32">
        <f>IFERROR(((E39/$D39)-1)*100,0)</f>
        <v>-0.40926917532777551</v>
      </c>
      <c r="F53" s="32">
        <f>IFERROR(((F39/$D39)-1)*100,0)</f>
        <v>0.57376778224491609</v>
      </c>
      <c r="G53" s="32">
        <f>IFERROR(((G39/$D39)-1)*100,0)</f>
        <v>0.8110152148212979</v>
      </c>
      <c r="H53" s="32">
        <f t="shared" ref="H53:X53" si="19">IFERROR(((H39/$D39)-1)*100,0)</f>
        <v>1.4774677342576092</v>
      </c>
      <c r="I53" s="32">
        <f t="shared" si="19"/>
        <v>2.0255666493425251</v>
      </c>
      <c r="J53" s="32">
        <f t="shared" si="19"/>
        <v>2.700615984408139</v>
      </c>
      <c r="K53" s="32">
        <f t="shared" si="19"/>
        <v>2.9914893234027629</v>
      </c>
      <c r="L53" s="32">
        <f t="shared" si="19"/>
        <v>3.4250916839588808</v>
      </c>
      <c r="M53" s="32">
        <f t="shared" si="19"/>
        <v>4.2150702534516693</v>
      </c>
      <c r="N53" s="32">
        <f t="shared" si="19"/>
        <v>5.0435651213652566</v>
      </c>
      <c r="O53" s="32">
        <f t="shared" si="19"/>
        <v>6.3984915033271861</v>
      </c>
      <c r="P53" s="32">
        <f t="shared" si="19"/>
        <v>8.5788986526648117</v>
      </c>
      <c r="Q53" s="32">
        <f t="shared" si="19"/>
        <v>8.3137488230251133</v>
      </c>
      <c r="R53" s="32">
        <f t="shared" si="19"/>
        <v>12.056714286500881</v>
      </c>
      <c r="S53" s="32">
        <f t="shared" si="19"/>
        <v>10.886050761995914</v>
      </c>
      <c r="T53" s="32">
        <f t="shared" si="19"/>
        <v>16.396673279493477</v>
      </c>
      <c r="U53" s="32">
        <f t="shared" si="19"/>
        <v>15.782326884466258</v>
      </c>
      <c r="V53" s="32">
        <f t="shared" si="19"/>
        <v>20.292999785488508</v>
      </c>
      <c r="W53" s="32">
        <f t="shared" si="19"/>
        <v>20.388026609379175</v>
      </c>
      <c r="X53" s="32">
        <f t="shared" si="19"/>
        <v>21.396378163594232</v>
      </c>
    </row>
    <row r="54" spans="2:24" ht="15.75">
      <c r="B54" s="20" t="s">
        <v>5</v>
      </c>
      <c r="C54" s="7"/>
      <c r="D54" s="32">
        <f t="shared" ref="D54:E60" si="20">IFERROR(((D40/$D40)-1)*100,0)</f>
        <v>0</v>
      </c>
      <c r="E54" s="32">
        <f t="shared" si="20"/>
        <v>0.6315733834675763</v>
      </c>
      <c r="F54" s="32">
        <f t="shared" ref="F54:I54" si="21">IFERROR(((F40/$D40)-1)*100,0)</f>
        <v>0.83534989287079586</v>
      </c>
      <c r="G54" s="32">
        <f t="shared" si="21"/>
        <v>0.694900405522203</v>
      </c>
      <c r="H54" s="32">
        <f t="shared" si="21"/>
        <v>0.39986688909312562</v>
      </c>
      <c r="I54" s="32">
        <f t="shared" si="21"/>
        <v>0.38912172698510883</v>
      </c>
      <c r="J54" s="32">
        <f t="shared" ref="J54:X54" si="22">IFERROR(((J40/$D40)-1)*100,0)</f>
        <v>0.88784602334650575</v>
      </c>
      <c r="K54" s="32">
        <f t="shared" si="22"/>
        <v>1.8036819436696216</v>
      </c>
      <c r="L54" s="32">
        <f t="shared" si="22"/>
        <v>3.3308689667669311</v>
      </c>
      <c r="M54" s="32">
        <f t="shared" si="22"/>
        <v>5.4960775082093294</v>
      </c>
      <c r="N54" s="32">
        <f t="shared" si="22"/>
        <v>8.1098766568209015</v>
      </c>
      <c r="O54" s="32">
        <f t="shared" si="22"/>
        <v>10.966090261456273</v>
      </c>
      <c r="P54" s="32">
        <f t="shared" si="22"/>
        <v>14.432398259298672</v>
      </c>
      <c r="Q54" s="32">
        <f t="shared" si="22"/>
        <v>18.731667801656691</v>
      </c>
      <c r="R54" s="32">
        <f t="shared" si="22"/>
        <v>22.86463175224376</v>
      </c>
      <c r="S54" s="32">
        <f t="shared" si="22"/>
        <v>26.210457234608576</v>
      </c>
      <c r="T54" s="32">
        <f t="shared" si="22"/>
        <v>31.141525091088983</v>
      </c>
      <c r="U54" s="32">
        <f t="shared" si="22"/>
        <v>36.383412014388547</v>
      </c>
      <c r="V54" s="32">
        <f t="shared" si="22"/>
        <v>40.643837169280417</v>
      </c>
      <c r="W54" s="32">
        <f t="shared" si="22"/>
        <v>43.175344427306193</v>
      </c>
      <c r="X54" s="39">
        <f t="shared" si="22"/>
        <v>44.316995334332397</v>
      </c>
    </row>
    <row r="55" spans="2:24" ht="15.75">
      <c r="B55" s="20" t="s">
        <v>38</v>
      </c>
      <c r="C55" s="7"/>
      <c r="D55" s="32">
        <f t="shared" si="20"/>
        <v>0</v>
      </c>
      <c r="E55" s="32">
        <f t="shared" si="20"/>
        <v>-0.67971278565982507</v>
      </c>
      <c r="F55" s="32">
        <f t="shared" ref="F55:I55" si="23">IFERROR(((F41/$D41)-1)*100,0)</f>
        <v>1.1862360314056852</v>
      </c>
      <c r="G55" s="32">
        <f t="shared" si="23"/>
        <v>1.9697271496023516</v>
      </c>
      <c r="H55" s="32">
        <f t="shared" si="23"/>
        <v>3.5318185593432583</v>
      </c>
      <c r="I55" s="32">
        <f t="shared" si="23"/>
        <v>4.7440147672800581</v>
      </c>
      <c r="J55" s="32">
        <f t="shared" ref="J55:X55" si="24">IFERROR(((J41/$D41)-1)*100,0)</f>
        <v>5.8728120796457617</v>
      </c>
      <c r="K55" s="32">
        <f t="shared" si="24"/>
        <v>6.3688735669020557</v>
      </c>
      <c r="L55" s="32">
        <f t="shared" si="24"/>
        <v>6.8053227792163495</v>
      </c>
      <c r="M55" s="32">
        <f t="shared" si="24"/>
        <v>7.399448890624849</v>
      </c>
      <c r="N55" s="32">
        <f t="shared" si="24"/>
        <v>7.8699888330618917</v>
      </c>
      <c r="O55" s="32">
        <f t="shared" si="24"/>
        <v>8.9674749001217755</v>
      </c>
      <c r="P55" s="32">
        <f t="shared" si="24"/>
        <v>11.211299130501452</v>
      </c>
      <c r="Q55" s="32">
        <f t="shared" si="24"/>
        <v>13.792069077864454</v>
      </c>
      <c r="R55" s="32">
        <f t="shared" si="24"/>
        <v>13.411317323917448</v>
      </c>
      <c r="S55" s="32">
        <f t="shared" si="24"/>
        <v>15.527633801772311</v>
      </c>
      <c r="T55" s="32">
        <f t="shared" si="24"/>
        <v>17.103976707964776</v>
      </c>
      <c r="U55" s="32">
        <f t="shared" si="24"/>
        <v>18.180121366271361</v>
      </c>
      <c r="V55" s="32">
        <f t="shared" si="24"/>
        <v>19.386763012356532</v>
      </c>
      <c r="W55" s="32">
        <f t="shared" si="24"/>
        <v>18.458566911057627</v>
      </c>
      <c r="X55" s="32">
        <f t="shared" si="24"/>
        <v>19.7912697966512</v>
      </c>
    </row>
    <row r="56" spans="2:24" ht="15.75">
      <c r="B56" s="20" t="s">
        <v>10</v>
      </c>
      <c r="C56" s="9"/>
      <c r="D56" s="32">
        <f t="shared" si="20"/>
        <v>0</v>
      </c>
      <c r="E56" s="32">
        <f t="shared" si="20"/>
        <v>-1.5370562972467861</v>
      </c>
      <c r="F56" s="32">
        <f t="shared" ref="F56:I56" si="25">IFERROR(((F42/$D42)-1)*100,0)</f>
        <v>-2.8335783161066552</v>
      </c>
      <c r="G56" s="32">
        <f t="shared" si="25"/>
        <v>-4.2443615323217276</v>
      </c>
      <c r="H56" s="32">
        <f t="shared" si="25"/>
        <v>-5.5010742803127455</v>
      </c>
      <c r="I56" s="32">
        <f t="shared" si="25"/>
        <v>-6.7297086267258388</v>
      </c>
      <c r="J56" s="32">
        <f t="shared" ref="J56:X56" si="26">IFERROR(((J42/$D42)-1)*100,0)</f>
        <v>-7.7364469114552854</v>
      </c>
      <c r="K56" s="32">
        <f t="shared" si="26"/>
        <v>-9.8102873389558258</v>
      </c>
      <c r="L56" s="32">
        <f t="shared" si="26"/>
        <v>-11.879226030878598</v>
      </c>
      <c r="M56" s="32">
        <f t="shared" si="26"/>
        <v>-13.320696453576552</v>
      </c>
      <c r="N56" s="32">
        <f t="shared" si="26"/>
        <v>-14.912936315345748</v>
      </c>
      <c r="O56" s="32">
        <f t="shared" si="26"/>
        <v>-15.793666754609713</v>
      </c>
      <c r="P56" s="32">
        <f t="shared" si="26"/>
        <v>-16.831676298316424</v>
      </c>
      <c r="Q56" s="32">
        <f t="shared" si="26"/>
        <v>-40.553175444509733</v>
      </c>
      <c r="R56" s="32">
        <f t="shared" si="26"/>
        <v>-18.765823847973763</v>
      </c>
      <c r="S56" s="32">
        <f t="shared" si="26"/>
        <v>-45.308655938814915</v>
      </c>
      <c r="T56" s="32">
        <f t="shared" si="26"/>
        <v>-20.416243055178985</v>
      </c>
      <c r="U56" s="32">
        <f t="shared" si="26"/>
        <v>-42.123034429034789</v>
      </c>
      <c r="V56" s="32">
        <f t="shared" si="26"/>
        <v>-21.873717523004053</v>
      </c>
      <c r="W56" s="32">
        <f t="shared" si="26"/>
        <v>-22.627505077808042</v>
      </c>
      <c r="X56" s="32">
        <f t="shared" si="26"/>
        <v>-23.411713539972169</v>
      </c>
    </row>
    <row r="57" spans="2:24" ht="15.75">
      <c r="B57" s="26" t="s">
        <v>32</v>
      </c>
      <c r="C57" s="9"/>
      <c r="D57" s="32">
        <f t="shared" si="20"/>
        <v>0</v>
      </c>
      <c r="E57" s="32">
        <f t="shared" si="20"/>
        <v>-1.2629912072287919</v>
      </c>
      <c r="F57" s="32">
        <f t="shared" ref="F57:I57" si="27">IFERROR(((F43/$D43)-1)*100,0)</f>
        <v>-2.1078297563416393</v>
      </c>
      <c r="G57" s="32">
        <f t="shared" si="27"/>
        <v>-3.1100914043761252</v>
      </c>
      <c r="H57" s="32">
        <f t="shared" si="27"/>
        <v>-3.9084759693654769</v>
      </c>
      <c r="I57" s="32">
        <f t="shared" si="27"/>
        <v>-4.7246586415399801</v>
      </c>
      <c r="J57" s="32">
        <f t="shared" ref="J57:X57" si="28">IFERROR(((J43/$D43)-1)*100,0)</f>
        <v>-5.2716169907838122</v>
      </c>
      <c r="K57" s="32">
        <f t="shared" si="28"/>
        <v>-7.4171290252108335</v>
      </c>
      <c r="L57" s="32">
        <f t="shared" si="28"/>
        <v>-9.5874038240114086</v>
      </c>
      <c r="M57" s="32">
        <f t="shared" si="28"/>
        <v>-10.887195685436968</v>
      </c>
      <c r="N57" s="32">
        <f t="shared" si="28"/>
        <v>-12.396068522919412</v>
      </c>
      <c r="O57" s="32">
        <f t="shared" si="28"/>
        <v>-12.877196058901019</v>
      </c>
      <c r="P57" s="32">
        <f t="shared" si="28"/>
        <v>-13.568115663282764</v>
      </c>
      <c r="Q57" s="32">
        <f t="shared" si="28"/>
        <v>-46.899825110630211</v>
      </c>
      <c r="R57" s="32">
        <f t="shared" si="28"/>
        <v>-14.814235215261141</v>
      </c>
      <c r="S57" s="32">
        <f t="shared" si="28"/>
        <v>-52.207558343583727</v>
      </c>
      <c r="T57" s="32">
        <f t="shared" si="28"/>
        <v>-15.718803469905197</v>
      </c>
      <c r="U57" s="32">
        <f t="shared" si="28"/>
        <v>-46.200837063258859</v>
      </c>
      <c r="V57" s="32">
        <f t="shared" si="28"/>
        <v>-16.389814227303045</v>
      </c>
      <c r="W57" s="32">
        <f t="shared" si="28"/>
        <v>-16.782412300847895</v>
      </c>
      <c r="X57" s="32">
        <f t="shared" si="28"/>
        <v>-17.30284680280355</v>
      </c>
    </row>
    <row r="58" spans="2:24" ht="15.75">
      <c r="B58" s="26" t="s">
        <v>33</v>
      </c>
      <c r="C58" s="9"/>
      <c r="D58" s="32">
        <f t="shared" si="20"/>
        <v>0</v>
      </c>
      <c r="E58" s="32">
        <f t="shared" si="20"/>
        <v>-2.1637436789587072</v>
      </c>
      <c r="F58" s="32">
        <f t="shared" ref="F58:I58" si="29">IFERROR(((F44/$D44)-1)*100,0)</f>
        <v>-4.4931018426910825</v>
      </c>
      <c r="G58" s="32">
        <f t="shared" si="29"/>
        <v>-6.8380256016478462</v>
      </c>
      <c r="H58" s="32">
        <f t="shared" si="29"/>
        <v>-9.1427685418507547</v>
      </c>
      <c r="I58" s="32">
        <f t="shared" si="29"/>
        <v>-11.314530157024427</v>
      </c>
      <c r="J58" s="32">
        <f t="shared" ref="J58:X58" si="30">IFERROR(((J44/$D44)-1)*100,0)</f>
        <v>-13.372618264944581</v>
      </c>
      <c r="K58" s="32">
        <f t="shared" si="30"/>
        <v>-15.282571742505958</v>
      </c>
      <c r="L58" s="32">
        <f t="shared" si="30"/>
        <v>-17.119791540614258</v>
      </c>
      <c r="M58" s="32">
        <f t="shared" si="30"/>
        <v>-18.885229406968406</v>
      </c>
      <c r="N58" s="32">
        <f t="shared" si="30"/>
        <v>-20.668099393019169</v>
      </c>
      <c r="O58" s="32">
        <f t="shared" si="30"/>
        <v>-22.462576625667417</v>
      </c>
      <c r="P58" s="32">
        <f t="shared" si="30"/>
        <v>-24.294254875154341</v>
      </c>
      <c r="Q58" s="32">
        <f t="shared" si="30"/>
        <v>-26.040691342127431</v>
      </c>
      <c r="R58" s="32">
        <f t="shared" si="30"/>
        <v>-27.801672717579173</v>
      </c>
      <c r="S58" s="32">
        <f t="shared" si="30"/>
        <v>-29.533370277853678</v>
      </c>
      <c r="T58" s="32">
        <f t="shared" si="30"/>
        <v>-31.157582326999567</v>
      </c>
      <c r="U58" s="32">
        <f t="shared" si="30"/>
        <v>-32.798579950676256</v>
      </c>
      <c r="V58" s="32">
        <f t="shared" si="30"/>
        <v>-34.413413832806924</v>
      </c>
      <c r="W58" s="32">
        <f t="shared" si="30"/>
        <v>-35.993110627993595</v>
      </c>
      <c r="X58" s="32">
        <f t="shared" si="30"/>
        <v>-37.38047439343255</v>
      </c>
    </row>
    <row r="59" spans="2:24" ht="15.75">
      <c r="B59" s="10" t="s">
        <v>31</v>
      </c>
      <c r="C59" s="9"/>
      <c r="D59" s="32">
        <f t="shared" si="20"/>
        <v>0</v>
      </c>
      <c r="E59" s="32">
        <f t="shared" si="20"/>
        <v>-1.4690307689271154</v>
      </c>
      <c r="F59" s="32">
        <f t="shared" ref="F59:I59" si="31">IFERROR(((F45/$D45)-1)*100,0)</f>
        <v>-2.4279746796236235</v>
      </c>
      <c r="G59" s="32">
        <f t="shared" si="31"/>
        <v>-3.5559356124440833</v>
      </c>
      <c r="H59" s="32">
        <f t="shared" si="31"/>
        <v>-4.4535554049829562</v>
      </c>
      <c r="I59" s="32">
        <f t="shared" si="31"/>
        <v>-5.3900001584790243</v>
      </c>
      <c r="J59" s="32">
        <f t="shared" ref="J59:X59" si="32">IFERROR(((J45/$D45)-1)*100,0)</f>
        <v>-6.0367275955127582</v>
      </c>
      <c r="K59" s="32">
        <f t="shared" si="32"/>
        <v>-8.5498474733780032</v>
      </c>
      <c r="L59" s="32">
        <f t="shared" si="32"/>
        <v>-11.106336557571318</v>
      </c>
      <c r="M59" s="32">
        <f t="shared" si="32"/>
        <v>-12.665348951310429</v>
      </c>
      <c r="N59" s="32">
        <f t="shared" si="32"/>
        <v>-14.470955604862867</v>
      </c>
      <c r="O59" s="32">
        <f t="shared" si="32"/>
        <v>-15.093428825315824</v>
      </c>
      <c r="P59" s="32">
        <f t="shared" si="32"/>
        <v>-15.964520476158917</v>
      </c>
      <c r="Q59" s="32">
        <f t="shared" si="32"/>
        <v>-54.583987211009102</v>
      </c>
      <c r="R59" s="32">
        <f t="shared" si="32"/>
        <v>-17.559625400523526</v>
      </c>
      <c r="S59" s="32">
        <f t="shared" si="32"/>
        <v>-60.877451283964191</v>
      </c>
      <c r="T59" s="32">
        <f t="shared" si="32"/>
        <v>-18.766574027445571</v>
      </c>
      <c r="U59" s="32">
        <f t="shared" si="32"/>
        <v>-54.096755824252121</v>
      </c>
      <c r="V59" s="32">
        <f t="shared" si="32"/>
        <v>-19.706775636513186</v>
      </c>
      <c r="W59" s="32">
        <f t="shared" si="32"/>
        <v>-20.244236862188757</v>
      </c>
      <c r="X59" s="32">
        <f t="shared" si="32"/>
        <v>-20.93198283043748</v>
      </c>
    </row>
    <row r="60" spans="2:24" ht="15.75">
      <c r="B60" s="10" t="s">
        <v>11</v>
      </c>
      <c r="D60" s="32">
        <f t="shared" si="20"/>
        <v>0</v>
      </c>
      <c r="E60" s="32">
        <f t="shared" si="20"/>
        <v>5.4786321023092555E-2</v>
      </c>
      <c r="F60" s="32">
        <f t="shared" ref="F60:I60" si="33">IFERROR(((F46/$D46)-1)*100,0)</f>
        <v>-6.0262860899351622E-2</v>
      </c>
      <c r="G60" s="32">
        <f t="shared" si="33"/>
        <v>-0.25858330733673496</v>
      </c>
      <c r="H60" s="32">
        <f t="shared" si="33"/>
        <v>-0.42228416499446864</v>
      </c>
      <c r="I60" s="32">
        <f t="shared" si="33"/>
        <v>-0.46930062966945574</v>
      </c>
      <c r="J60" s="32">
        <f t="shared" ref="J60:X60" si="34">IFERROR(((J46/$D46)-1)*100,0)</f>
        <v>-0.378160834945096</v>
      </c>
      <c r="K60" s="32">
        <f t="shared" si="34"/>
        <v>-0.17254500199048728</v>
      </c>
      <c r="L60" s="32">
        <f t="shared" si="34"/>
        <v>0.12731021785827856</v>
      </c>
      <c r="M60" s="32">
        <f t="shared" si="34"/>
        <v>0.48542807788924947</v>
      </c>
      <c r="N60" s="32">
        <f t="shared" si="34"/>
        <v>0.87439054672517891</v>
      </c>
      <c r="O60" s="32">
        <f t="shared" si="34"/>
        <v>1.297274673243809</v>
      </c>
      <c r="P60" s="32">
        <f t="shared" si="34"/>
        <v>1.7586904363461997</v>
      </c>
      <c r="Q60" s="32">
        <f t="shared" si="34"/>
        <v>2.2461546995476978</v>
      </c>
      <c r="R60" s="32">
        <f t="shared" si="34"/>
        <v>2.7445940823812132</v>
      </c>
      <c r="S60" s="32">
        <f t="shared" si="34"/>
        <v>3.2429094938050795</v>
      </c>
      <c r="T60" s="32">
        <f t="shared" si="34"/>
        <v>3.7739750959644214</v>
      </c>
      <c r="U60" s="32">
        <f t="shared" si="34"/>
        <v>4.2994854106053415</v>
      </c>
      <c r="V60" s="32">
        <f t="shared" si="34"/>
        <v>4.8246417301191391</v>
      </c>
      <c r="W60" s="32">
        <f t="shared" si="34"/>
        <v>5.3585521628828348</v>
      </c>
      <c r="X60" s="32">
        <f t="shared" si="34"/>
        <v>5.9081999727051748</v>
      </c>
    </row>
    <row r="61" spans="2:24" ht="15.75">
      <c r="B61" s="10" t="s">
        <v>12</v>
      </c>
      <c r="C61" s="9"/>
      <c r="D61" s="32">
        <f t="shared" ref="D61:E62" si="35">IFERROR(((D47/$D47)-1)*100,0)</f>
        <v>0</v>
      </c>
      <c r="E61" s="32">
        <f t="shared" si="35"/>
        <v>-2.1821460619006916</v>
      </c>
      <c r="F61" s="32">
        <f t="shared" ref="F61:I61" si="36">IFERROR(((F47/$D47)-1)*100,0)</f>
        <v>-4.5305383946281585</v>
      </c>
      <c r="G61" s="32">
        <f t="shared" si="36"/>
        <v>-6.8933745956604735</v>
      </c>
      <c r="H61" s="32">
        <f t="shared" si="36"/>
        <v>-9.2163993082432505</v>
      </c>
      <c r="I61" s="32">
        <f t="shared" si="36"/>
        <v>-11.406448333415254</v>
      </c>
      <c r="J61" s="32">
        <f t="shared" ref="J61:X61" si="37">IFERROR(((J47/$D47)-1)*100,0)</f>
        <v>-13.482796986847735</v>
      </c>
      <c r="K61" s="32">
        <f t="shared" si="37"/>
        <v>-15.412107209026749</v>
      </c>
      <c r="L61" s="32">
        <f t="shared" si="37"/>
        <v>-17.269621454611304</v>
      </c>
      <c r="M61" s="32">
        <f t="shared" si="37"/>
        <v>-19.054742431565519</v>
      </c>
      <c r="N61" s="32">
        <f t="shared" si="37"/>
        <v>-20.85849114576024</v>
      </c>
      <c r="O61" s="32">
        <f t="shared" si="37"/>
        <v>-22.674514240434274</v>
      </c>
      <c r="P61" s="32">
        <f t="shared" si="37"/>
        <v>-24.527641975321245</v>
      </c>
      <c r="Q61" s="32">
        <f t="shared" si="37"/>
        <v>-26.294696726543254</v>
      </c>
      <c r="R61" s="32">
        <f t="shared" si="37"/>
        <v>-28.07693375515997</v>
      </c>
      <c r="S61" s="32">
        <f t="shared" si="37"/>
        <v>-29.829343492818584</v>
      </c>
      <c r="T61" s="32">
        <f t="shared" si="37"/>
        <v>-31.473019132140035</v>
      </c>
      <c r="U61" s="32">
        <f t="shared" si="37"/>
        <v>-33.133928807280014</v>
      </c>
      <c r="V61" s="32">
        <f t="shared" si="37"/>
        <v>-34.768174876793559</v>
      </c>
      <c r="W61" s="32">
        <f t="shared" si="37"/>
        <v>-36.367499814047058</v>
      </c>
      <c r="X61" s="32">
        <f t="shared" si="37"/>
        <v>-37.771322559708217</v>
      </c>
    </row>
    <row r="62" spans="2:24" ht="15.75">
      <c r="B62" s="10" t="s">
        <v>16</v>
      </c>
      <c r="C62" s="9"/>
      <c r="D62" s="32">
        <f t="shared" si="35"/>
        <v>0</v>
      </c>
      <c r="E62" s="32">
        <f t="shared" si="35"/>
        <v>-1.1794776079850133</v>
      </c>
      <c r="F62" s="32">
        <f t="shared" ref="F62:I62" si="38">IFERROR(((F48/$D48)-1)*100,0)</f>
        <v>-2.4907781217863856</v>
      </c>
      <c r="G62" s="32">
        <f t="shared" si="38"/>
        <v>-3.8776406862314095</v>
      </c>
      <c r="H62" s="32">
        <f t="shared" si="38"/>
        <v>-5.2045685071910981</v>
      </c>
      <c r="I62" s="32">
        <f t="shared" si="38"/>
        <v>-6.3982134706202176</v>
      </c>
      <c r="J62" s="32">
        <f t="shared" ref="J62:X62" si="39">IFERROR(((J48/$D48)-1)*100,0)</f>
        <v>-7.4796217951710542</v>
      </c>
      <c r="K62" s="32">
        <f t="shared" si="39"/>
        <v>-8.3542644093664737</v>
      </c>
      <c r="L62" s="32">
        <f t="shared" si="39"/>
        <v>-9.1060195617819755</v>
      </c>
      <c r="M62" s="32">
        <f t="shared" si="39"/>
        <v>-9.8186906209261302</v>
      </c>
      <c r="N62" s="32">
        <f t="shared" si="39"/>
        <v>-10.48484524560369</v>
      </c>
      <c r="O62" s="32">
        <f t="shared" si="39"/>
        <v>-11.12692493122147</v>
      </c>
      <c r="P62" s="32">
        <f t="shared" si="39"/>
        <v>-11.811360414069627</v>
      </c>
      <c r="Q62" s="32">
        <f t="shared" si="39"/>
        <v>-12.455011568298879</v>
      </c>
      <c r="R62" s="32">
        <f t="shared" si="39"/>
        <v>-13.079117448189814</v>
      </c>
      <c r="S62" s="32">
        <f t="shared" si="39"/>
        <v>-13.703007746793539</v>
      </c>
      <c r="T62" s="32">
        <f t="shared" si="39"/>
        <v>-14.286194213027237</v>
      </c>
      <c r="U62" s="32">
        <f t="shared" si="39"/>
        <v>-14.86217994554938</v>
      </c>
      <c r="V62" s="32">
        <f t="shared" si="39"/>
        <v>-15.438737563971328</v>
      </c>
      <c r="W62" s="32">
        <f t="shared" si="39"/>
        <v>-15.968607587617079</v>
      </c>
      <c r="X62" s="32">
        <f t="shared" si="39"/>
        <v>-16.475649720437112</v>
      </c>
    </row>
    <row r="63" spans="2:24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.75">
      <c r="B64" s="9" t="s">
        <v>8</v>
      </c>
      <c r="C64" s="9"/>
      <c r="D64" s="32">
        <f t="shared" ref="D64:E64" si="40">IFERROR(((D50/$D50)-1)*100,0)</f>
        <v>0</v>
      </c>
      <c r="E64" s="32">
        <f t="shared" si="40"/>
        <v>2.2283750341633546</v>
      </c>
      <c r="F64" s="32">
        <f t="shared" ref="F64:I64" si="41">IFERROR(((F50/$D50)-1)*100,0)</f>
        <v>1.9087189256513648</v>
      </c>
      <c r="G64" s="32">
        <f t="shared" si="41"/>
        <v>-0.80531952655172878</v>
      </c>
      <c r="H64" s="32">
        <f t="shared" si="41"/>
        <v>0.12757989410763226</v>
      </c>
      <c r="I64" s="32">
        <f t="shared" si="41"/>
        <v>1.2943064623439193</v>
      </c>
      <c r="J64" s="32">
        <f t="shared" ref="J64:X64" si="42">IFERROR(((J50/$D50)-1)*100,0)</f>
        <v>2.8846675522404386</v>
      </c>
      <c r="K64" s="32">
        <f t="shared" si="42"/>
        <v>5.9352035817950677</v>
      </c>
      <c r="L64" s="32">
        <f t="shared" si="42"/>
        <v>8.8978492117659513</v>
      </c>
      <c r="M64" s="32">
        <f t="shared" si="42"/>
        <v>12.075684777890983</v>
      </c>
      <c r="N64" s="32">
        <f t="shared" si="42"/>
        <v>16.56865773271101</v>
      </c>
      <c r="O64" s="32">
        <f t="shared" si="42"/>
        <v>20.960034198839516</v>
      </c>
      <c r="P64" s="32">
        <f t="shared" si="42"/>
        <v>24.657450500280788</v>
      </c>
      <c r="Q64" s="32">
        <f t="shared" si="42"/>
        <v>31.61775699373035</v>
      </c>
      <c r="R64" s="32">
        <f t="shared" si="42"/>
        <v>36.920383601819438</v>
      </c>
      <c r="S64" s="32">
        <f t="shared" si="42"/>
        <v>39.593775024220676</v>
      </c>
      <c r="T64" s="32">
        <f t="shared" si="42"/>
        <v>46.856175667547653</v>
      </c>
      <c r="U64" s="32">
        <f t="shared" si="42"/>
        <v>50.766901525040623</v>
      </c>
      <c r="V64" s="32">
        <f t="shared" si="42"/>
        <v>50.049278085639479</v>
      </c>
      <c r="W64" s="32">
        <f t="shared" si="42"/>
        <v>44.725907864759471</v>
      </c>
      <c r="X64" s="32">
        <f t="shared" si="42"/>
        <v>39.23366189630768</v>
      </c>
    </row>
    <row r="65" spans="1:24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B66" s="1" t="s">
        <v>36</v>
      </c>
      <c r="C66" s="1"/>
      <c r="D66" s="1">
        <v>1990</v>
      </c>
      <c r="E66" s="1">
        <v>1991</v>
      </c>
      <c r="F66" s="1">
        <v>1992</v>
      </c>
      <c r="G66" s="1">
        <v>1993</v>
      </c>
      <c r="H66" s="1">
        <v>1994</v>
      </c>
      <c r="I66" s="1">
        <v>1995</v>
      </c>
      <c r="J66" s="1">
        <v>1996</v>
      </c>
      <c r="K66" s="1">
        <v>1997</v>
      </c>
      <c r="L66" s="1">
        <v>1998</v>
      </c>
      <c r="M66" s="1">
        <v>1999</v>
      </c>
      <c r="N66" s="1">
        <v>2000</v>
      </c>
      <c r="O66" s="1">
        <v>2001</v>
      </c>
      <c r="P66" s="1">
        <v>2002</v>
      </c>
      <c r="Q66" s="1">
        <v>2003</v>
      </c>
      <c r="R66" s="1">
        <v>2004</v>
      </c>
      <c r="S66" s="1">
        <v>2005</v>
      </c>
      <c r="T66" s="1">
        <v>2006</v>
      </c>
      <c r="U66" s="1">
        <v>2007</v>
      </c>
      <c r="V66" s="1">
        <v>2008</v>
      </c>
      <c r="W66" s="1">
        <v>2009</v>
      </c>
      <c r="X66" s="1">
        <v>2010</v>
      </c>
    </row>
    <row r="67" spans="1:24" ht="15.75">
      <c r="B67" s="20" t="s">
        <v>5</v>
      </c>
      <c r="C67" s="31">
        <f>AVERAGE(D67:X67)</f>
        <v>30.693065623360553</v>
      </c>
      <c r="D67" s="30">
        <f>(D8/D7)*100</f>
        <v>28.934695841412662</v>
      </c>
      <c r="E67" s="30">
        <f t="shared" ref="E67:X67" si="43">(E8/E7)*100</f>
        <v>29.23709810925585</v>
      </c>
      <c r="F67" s="30">
        <f t="shared" si="43"/>
        <v>29.009952033712249</v>
      </c>
      <c r="G67" s="30">
        <f t="shared" si="43"/>
        <v>28.901368663002717</v>
      </c>
      <c r="H67" s="30">
        <f t="shared" si="43"/>
        <v>28.627434994355117</v>
      </c>
      <c r="I67" s="30">
        <f t="shared" si="43"/>
        <v>28.470596129500493</v>
      </c>
      <c r="J67" s="30">
        <f t="shared" si="43"/>
        <v>28.423969133972747</v>
      </c>
      <c r="K67" s="30">
        <f t="shared" si="43"/>
        <v>28.600990158772792</v>
      </c>
      <c r="L67" s="30">
        <f t="shared" si="43"/>
        <v>28.90833564565251</v>
      </c>
      <c r="M67" s="30">
        <f t="shared" si="43"/>
        <v>29.290359904171652</v>
      </c>
      <c r="N67" s="30">
        <f t="shared" si="43"/>
        <v>29.779324367976056</v>
      </c>
      <c r="O67" s="30">
        <f t="shared" si="43"/>
        <v>30.176838271485995</v>
      </c>
      <c r="P67" s="30">
        <f t="shared" si="43"/>
        <v>30.494568273602074</v>
      </c>
      <c r="Q67" s="30">
        <f t="shared" si="43"/>
        <v>31.717715727832712</v>
      </c>
      <c r="R67" s="30">
        <f t="shared" si="43"/>
        <v>31.725459487674911</v>
      </c>
      <c r="S67" s="30">
        <f t="shared" si="43"/>
        <v>32.933458870559988</v>
      </c>
      <c r="T67" s="30">
        <f t="shared" si="43"/>
        <v>32.600073814636772</v>
      </c>
      <c r="U67" s="30">
        <f t="shared" si="43"/>
        <v>34.083030205362327</v>
      </c>
      <c r="V67" s="30">
        <f t="shared" si="43"/>
        <v>33.829787749238747</v>
      </c>
      <c r="W67" s="30">
        <f t="shared" si="43"/>
        <v>34.411520478157342</v>
      </c>
      <c r="X67" s="30">
        <f t="shared" si="43"/>
        <v>34.397800230235845</v>
      </c>
    </row>
    <row r="68" spans="1:24" ht="15.75">
      <c r="B68" s="20" t="s">
        <v>38</v>
      </c>
      <c r="C68" s="31">
        <f t="shared" ref="C68:C69" si="44">AVERAGE(D68:X68)</f>
        <v>59.350961901926766</v>
      </c>
      <c r="D68" s="30">
        <f>(D9/D7)*100</f>
        <v>58.354756654267923</v>
      </c>
      <c r="E68" s="30">
        <f t="shared" ref="E68:X68" si="45">(E9/E7)*100</f>
        <v>58.196291394108201</v>
      </c>
      <c r="F68" s="30">
        <f t="shared" si="45"/>
        <v>58.710122038565991</v>
      </c>
      <c r="G68" s="30">
        <f t="shared" si="45"/>
        <v>59.025480511600982</v>
      </c>
      <c r="H68" s="30">
        <f t="shared" si="45"/>
        <v>59.536113906838573</v>
      </c>
      <c r="I68" s="30">
        <f t="shared" si="45"/>
        <v>59.9096059298884</v>
      </c>
      <c r="J68" s="30">
        <f t="shared" si="45"/>
        <v>60.157206711873371</v>
      </c>
      <c r="K68" s="30">
        <f t="shared" si="45"/>
        <v>60.26837531297565</v>
      </c>
      <c r="L68" s="30">
        <f t="shared" si="45"/>
        <v>60.261958860108791</v>
      </c>
      <c r="M68" s="30">
        <f t="shared" si="45"/>
        <v>60.137835051810306</v>
      </c>
      <c r="N68" s="30">
        <f t="shared" si="45"/>
        <v>59.924917260558729</v>
      </c>
      <c r="O68" s="30">
        <f t="shared" si="45"/>
        <v>59.763727767022047</v>
      </c>
      <c r="P68" s="30">
        <f t="shared" si="45"/>
        <v>59.769516715448255</v>
      </c>
      <c r="Q68" s="30">
        <f t="shared" si="45"/>
        <v>61.306238334286547</v>
      </c>
      <c r="R68" s="30">
        <f t="shared" si="45"/>
        <v>59.060180966544941</v>
      </c>
      <c r="S68" s="30">
        <f t="shared" si="45"/>
        <v>60.797430434382036</v>
      </c>
      <c r="T68" s="30">
        <f t="shared" si="45"/>
        <v>58.709358880313204</v>
      </c>
      <c r="U68" s="30">
        <f t="shared" si="45"/>
        <v>59.563254680329415</v>
      </c>
      <c r="V68" s="30">
        <f t="shared" si="45"/>
        <v>57.915136506282849</v>
      </c>
      <c r="W68" s="30">
        <f t="shared" si="45"/>
        <v>57.419504583602297</v>
      </c>
      <c r="X68" s="30">
        <f t="shared" si="45"/>
        <v>57.583187439653763</v>
      </c>
    </row>
    <row r="69" spans="1:24" ht="15.75">
      <c r="B69" s="20" t="s">
        <v>10</v>
      </c>
      <c r="C69" s="31">
        <f t="shared" si="44"/>
        <v>9.9559724747126737</v>
      </c>
      <c r="D69" s="30">
        <f t="shared" ref="D69:X69" si="46">(D10/D7)*100</f>
        <v>12.710547504319397</v>
      </c>
      <c r="E69" s="30">
        <f t="shared" si="46"/>
        <v>12.566610496635947</v>
      </c>
      <c r="F69" s="30">
        <f t="shared" si="46"/>
        <v>12.279925927721759</v>
      </c>
      <c r="G69" s="30">
        <f t="shared" si="46"/>
        <v>12.073150825396302</v>
      </c>
      <c r="H69" s="30">
        <f t="shared" si="46"/>
        <v>11.836451098806307</v>
      </c>
      <c r="I69" s="30">
        <f t="shared" si="46"/>
        <v>11.619797940611122</v>
      </c>
      <c r="J69" s="30">
        <f t="shared" si="46"/>
        <v>11.418824154153885</v>
      </c>
      <c r="K69" s="30">
        <f t="shared" si="46"/>
        <v>11.13063452825156</v>
      </c>
      <c r="L69" s="30">
        <f t="shared" si="46"/>
        <v>10.829705494238691</v>
      </c>
      <c r="M69" s="30">
        <f t="shared" si="46"/>
        <v>10.571805044018053</v>
      </c>
      <c r="N69" s="30">
        <f t="shared" si="46"/>
        <v>10.295758371465217</v>
      </c>
      <c r="O69" s="30">
        <f t="shared" si="46"/>
        <v>10.059433961491958</v>
      </c>
      <c r="P69" s="30">
        <f t="shared" si="46"/>
        <v>9.7359150109496717</v>
      </c>
      <c r="Q69" s="30">
        <f t="shared" si="46"/>
        <v>6.9760459378807465</v>
      </c>
      <c r="R69" s="30">
        <f t="shared" si="46"/>
        <v>9.2143595457801606</v>
      </c>
      <c r="S69" s="30">
        <f t="shared" si="46"/>
        <v>6.2691106950579707</v>
      </c>
      <c r="T69" s="30">
        <f t="shared" si="46"/>
        <v>8.6905673050500294</v>
      </c>
      <c r="U69" s="30">
        <f t="shared" si="46"/>
        <v>6.3537151143082493</v>
      </c>
      <c r="V69" s="30">
        <f t="shared" si="46"/>
        <v>8.2550757444784146</v>
      </c>
      <c r="W69" s="30">
        <f t="shared" si="46"/>
        <v>8.1689749382403622</v>
      </c>
      <c r="X69" s="30">
        <f t="shared" si="46"/>
        <v>8.0190123301103924</v>
      </c>
    </row>
    <row r="70" spans="1:24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B71" s="1" t="s">
        <v>41</v>
      </c>
      <c r="C71" s="1"/>
      <c r="D71" s="1">
        <v>1990</v>
      </c>
      <c r="E71" s="1">
        <v>1991</v>
      </c>
      <c r="F71" s="1">
        <v>1992</v>
      </c>
      <c r="G71" s="1">
        <v>1993</v>
      </c>
      <c r="H71" s="1">
        <v>1994</v>
      </c>
      <c r="I71" s="1">
        <v>1995</v>
      </c>
      <c r="J71" s="1">
        <v>1996</v>
      </c>
      <c r="K71" s="1">
        <v>1997</v>
      </c>
      <c r="L71" s="1">
        <v>1998</v>
      </c>
      <c r="M71" s="1">
        <v>1999</v>
      </c>
      <c r="N71" s="1">
        <v>2000</v>
      </c>
      <c r="O71" s="1">
        <v>2001</v>
      </c>
      <c r="P71" s="1">
        <v>2002</v>
      </c>
      <c r="Q71" s="1">
        <v>2003</v>
      </c>
      <c r="R71" s="1">
        <v>2004</v>
      </c>
      <c r="S71" s="1">
        <v>2005</v>
      </c>
      <c r="T71" s="1">
        <v>2006</v>
      </c>
      <c r="U71" s="1">
        <v>2007</v>
      </c>
      <c r="V71" s="1">
        <v>2008</v>
      </c>
      <c r="W71" s="1">
        <v>2009</v>
      </c>
      <c r="X71" s="1">
        <v>2010</v>
      </c>
    </row>
    <row r="72" spans="1:24" ht="15.75">
      <c r="B72" s="10" t="s">
        <v>31</v>
      </c>
      <c r="C72" s="31">
        <f>AVERAGE(D72:X72)</f>
        <v>58.7600101293027</v>
      </c>
      <c r="D72" s="30">
        <f>(D13/D$10)*100</f>
        <v>60.166499538809646</v>
      </c>
      <c r="E72" s="30">
        <f t="shared" ref="E72:X72" si="47">(E13/E$10)*100</f>
        <v>60.208067033791615</v>
      </c>
      <c r="F72" s="30">
        <f t="shared" si="47"/>
        <v>60.417653698698217</v>
      </c>
      <c r="G72" s="30">
        <f t="shared" si="47"/>
        <v>60.599060779626853</v>
      </c>
      <c r="H72" s="30">
        <f t="shared" si="47"/>
        <v>60.833444093463932</v>
      </c>
      <c r="I72" s="30">
        <f t="shared" si="47"/>
        <v>61.030714368098891</v>
      </c>
      <c r="J72" s="30">
        <f t="shared" si="47"/>
        <v>61.274912969849069</v>
      </c>
      <c r="K72" s="30">
        <f t="shared" si="47"/>
        <v>61.007352141101414</v>
      </c>
      <c r="L72" s="30">
        <f t="shared" si="47"/>
        <v>60.694207728885111</v>
      </c>
      <c r="M72" s="30">
        <f t="shared" si="47"/>
        <v>60.621394347369538</v>
      </c>
      <c r="N72" s="30">
        <f t="shared" si="47"/>
        <v>60.479031562619831</v>
      </c>
      <c r="O72" s="30">
        <f t="shared" si="47"/>
        <v>60.666828474011503</v>
      </c>
      <c r="P72" s="30">
        <f t="shared" si="47"/>
        <v>60.793826483152756</v>
      </c>
      <c r="Q72" s="30">
        <f t="shared" si="47"/>
        <v>45.965827997637426</v>
      </c>
      <c r="R72" s="30">
        <f t="shared" si="47"/>
        <v>61.05987646179846</v>
      </c>
      <c r="S72" s="30">
        <f t="shared" si="47"/>
        <v>43.039110661589788</v>
      </c>
      <c r="T72" s="30">
        <f t="shared" si="47"/>
        <v>61.413673768912027</v>
      </c>
      <c r="U72" s="30">
        <f t="shared" si="47"/>
        <v>47.719114025485744</v>
      </c>
      <c r="V72" s="30">
        <f t="shared" si="47"/>
        <v>61.835301686826483</v>
      </c>
      <c r="W72" s="30">
        <f t="shared" si="47"/>
        <v>62.019779650044491</v>
      </c>
      <c r="X72" s="30">
        <f t="shared" si="47"/>
        <v>62.114535243583624</v>
      </c>
    </row>
    <row r="73" spans="1:24" ht="15.75">
      <c r="A73" s="36"/>
      <c r="B73" s="10" t="s">
        <v>11</v>
      </c>
      <c r="C73" s="31">
        <f>AVERAGE(D73:X73)</f>
        <v>11.81112389648535</v>
      </c>
      <c r="D73" s="30">
        <f>(D16/D$10)*100</f>
        <v>9.4072625523855979</v>
      </c>
      <c r="E73" s="30">
        <f t="shared" ref="E73:X73" si="48">(E16/E$10)*100</f>
        <v>9.5593490215587007</v>
      </c>
      <c r="F73" s="30">
        <f t="shared" si="48"/>
        <v>9.6757638121376424</v>
      </c>
      <c r="G73" s="30">
        <f>(G16/G$10)*100</f>
        <v>9.7988349217836817</v>
      </c>
      <c r="H73" s="30">
        <f t="shared" si="48"/>
        <v>9.912850438167311</v>
      </c>
      <c r="I73" s="30">
        <f t="shared" si="48"/>
        <v>10.038688710128248</v>
      </c>
      <c r="J73" s="30">
        <f t="shared" si="48"/>
        <v>10.15751903764</v>
      </c>
      <c r="K73" s="30">
        <f t="shared" si="48"/>
        <v>10.412529892761949</v>
      </c>
      <c r="L73" s="30">
        <f t="shared" si="48"/>
        <v>10.689010700400969</v>
      </c>
      <c r="M73" s="30">
        <f t="shared" si="48"/>
        <v>10.905634516448167</v>
      </c>
      <c r="N73" s="30">
        <f t="shared" si="48"/>
        <v>11.152716236652484</v>
      </c>
      <c r="O73" s="30">
        <f t="shared" si="48"/>
        <v>11.31660793155948</v>
      </c>
      <c r="P73" s="30">
        <f t="shared" si="48"/>
        <v>11.510039824239717</v>
      </c>
      <c r="Q73" s="30">
        <f t="shared" si="48"/>
        <v>16.180114403463904</v>
      </c>
      <c r="R73" s="30">
        <f t="shared" si="48"/>
        <v>11.898260290870629</v>
      </c>
      <c r="S73" s="30">
        <f t="shared" si="48"/>
        <v>17.758443734603706</v>
      </c>
      <c r="T73" s="30">
        <f t="shared" si="48"/>
        <v>12.266686913377624</v>
      </c>
      <c r="U73" s="30">
        <f t="shared" si="48"/>
        <v>16.952731257709448</v>
      </c>
      <c r="V73" s="30">
        <f t="shared" si="48"/>
        <v>12.622038262288296</v>
      </c>
      <c r="W73" s="30">
        <f t="shared" si="48"/>
        <v>12.809921191402282</v>
      </c>
      <c r="X73" s="30">
        <f t="shared" si="48"/>
        <v>13.00859817661251</v>
      </c>
    </row>
    <row r="74" spans="1:24" ht="15.75">
      <c r="A74" s="36"/>
      <c r="B74" s="10" t="s">
        <v>12</v>
      </c>
      <c r="C74" s="31">
        <f>AVERAGE(D74:X74)</f>
        <v>28.81183557546985</v>
      </c>
      <c r="D74" s="30">
        <f>(D19/D$10)*100</f>
        <v>29.867812759100438</v>
      </c>
      <c r="E74" s="30">
        <f t="shared" ref="E74:X74" si="49">(E19/E$10)*100</f>
        <v>29.672130814412078</v>
      </c>
      <c r="F74" s="30">
        <f t="shared" si="49"/>
        <v>29.346187232436115</v>
      </c>
      <c r="G74" s="30">
        <f t="shared" si="49"/>
        <v>29.041540516146103</v>
      </c>
      <c r="H74" s="30">
        <f t="shared" si="49"/>
        <v>28.693528168790966</v>
      </c>
      <c r="I74" s="30">
        <f t="shared" si="49"/>
        <v>28.370187054004003</v>
      </c>
      <c r="J74" s="30">
        <f t="shared" si="49"/>
        <v>28.00758840880524</v>
      </c>
      <c r="K74" s="30">
        <f t="shared" si="49"/>
        <v>28.012677599525244</v>
      </c>
      <c r="L74" s="30">
        <f t="shared" si="49"/>
        <v>28.040782491867688</v>
      </c>
      <c r="M74" s="30">
        <f t="shared" si="49"/>
        <v>27.891984566953937</v>
      </c>
      <c r="N74" s="30">
        <f t="shared" si="49"/>
        <v>27.780765554346409</v>
      </c>
      <c r="O74" s="30">
        <f t="shared" si="49"/>
        <v>27.427190344968832</v>
      </c>
      <c r="P74" s="30">
        <f t="shared" si="49"/>
        <v>27.104000148595809</v>
      </c>
      <c r="Q74" s="30">
        <f t="shared" si="49"/>
        <v>37.031686956961352</v>
      </c>
      <c r="R74" s="30">
        <f t="shared" si="49"/>
        <v>26.4443461781532</v>
      </c>
      <c r="S74" s="30">
        <f t="shared" si="49"/>
        <v>38.321311456433662</v>
      </c>
      <c r="T74" s="30">
        <f t="shared" si="49"/>
        <v>25.718200699255796</v>
      </c>
      <c r="U74" s="30">
        <f t="shared" si="49"/>
        <v>34.506703567105028</v>
      </c>
      <c r="V74" s="30">
        <f t="shared" si="49"/>
        <v>24.938239436747736</v>
      </c>
      <c r="W74" s="30">
        <f t="shared" si="49"/>
        <v>24.563814348480406</v>
      </c>
      <c r="X74" s="30">
        <f t="shared" si="49"/>
        <v>24.267868781776851</v>
      </c>
    </row>
    <row r="75" spans="1:24" ht="15.75">
      <c r="A75" s="36"/>
      <c r="B75" s="10" t="s">
        <v>16</v>
      </c>
      <c r="C75" s="31">
        <f>AVERAGE(D75:X75)</f>
        <v>0.61703039874211263</v>
      </c>
      <c r="D75" s="35">
        <f>(D23/D$10)*100</f>
        <v>0.55842514970430046</v>
      </c>
      <c r="E75" s="35">
        <f t="shared" ref="E75:X75" si="50">(E23/E$10)*100</f>
        <v>0.56045313023761534</v>
      </c>
      <c r="F75" s="35">
        <f t="shared" si="50"/>
        <v>0.56039525672804902</v>
      </c>
      <c r="G75" s="35">
        <f t="shared" si="50"/>
        <v>0.56056378244337179</v>
      </c>
      <c r="H75" s="35">
        <f t="shared" si="50"/>
        <v>0.5601772995777794</v>
      </c>
      <c r="I75" s="35">
        <f t="shared" si="50"/>
        <v>0.56040986776885204</v>
      </c>
      <c r="J75" s="35">
        <f t="shared" si="50"/>
        <v>0.55997958370567913</v>
      </c>
      <c r="K75" s="35">
        <f t="shared" si="50"/>
        <v>0.56744036661140573</v>
      </c>
      <c r="L75" s="35">
        <f t="shared" si="50"/>
        <v>0.57599907884624002</v>
      </c>
      <c r="M75" s="35">
        <f t="shared" si="50"/>
        <v>0.58098656922834824</v>
      </c>
      <c r="N75" s="35">
        <f t="shared" si="50"/>
        <v>0.58748664638127346</v>
      </c>
      <c r="O75" s="35">
        <f t="shared" si="50"/>
        <v>0.58937324946020042</v>
      </c>
      <c r="P75" s="35">
        <f t="shared" si="50"/>
        <v>0.59213354401171903</v>
      </c>
      <c r="Q75" s="35">
        <f t="shared" si="50"/>
        <v>0.82237064193732301</v>
      </c>
      <c r="R75" s="35">
        <f t="shared" si="50"/>
        <v>0.59751706917770964</v>
      </c>
      <c r="S75" s="35">
        <f t="shared" si="50"/>
        <v>0.88113414737285312</v>
      </c>
      <c r="T75" s="35">
        <f t="shared" si="50"/>
        <v>0.60143861845454683</v>
      </c>
      <c r="U75" s="35">
        <f t="shared" si="50"/>
        <v>0.82145114969978728</v>
      </c>
      <c r="V75" s="35">
        <f t="shared" si="50"/>
        <v>0.60442061413747761</v>
      </c>
      <c r="W75" s="35">
        <f t="shared" si="50"/>
        <v>0.60648481007281896</v>
      </c>
      <c r="X75" s="35">
        <f t="shared" si="50"/>
        <v>0.6089977980270167</v>
      </c>
    </row>
    <row r="76" spans="1:24">
      <c r="C76" s="31"/>
    </row>
    <row r="147" spans="4:24">
      <c r="D147">
        <v>27563504352.314911</v>
      </c>
      <c r="E147">
        <v>28734776986.43642</v>
      </c>
      <c r="F147">
        <v>27732900515.212849</v>
      </c>
      <c r="G147">
        <v>26625254272.38541</v>
      </c>
      <c r="H147">
        <v>25804280477.63456</v>
      </c>
      <c r="I147">
        <v>26870175774.097191</v>
      </c>
      <c r="J147">
        <v>29123966666.515129</v>
      </c>
      <c r="K147">
        <v>31117496220.24049</v>
      </c>
      <c r="L147">
        <v>34404344433.575493</v>
      </c>
      <c r="M147">
        <v>38199167639.215477</v>
      </c>
      <c r="N147">
        <v>41250132825.952637</v>
      </c>
      <c r="O147">
        <v>43245082933.013878</v>
      </c>
      <c r="P147">
        <v>47341998458.042847</v>
      </c>
      <c r="Q147">
        <v>52946348447.152443</v>
      </c>
      <c r="R147">
        <v>53133656496.908096</v>
      </c>
      <c r="S147">
        <v>49768815599.661743</v>
      </c>
      <c r="T147">
        <v>59938974501.914009</v>
      </c>
      <c r="U147">
        <v>63175500317.553337</v>
      </c>
      <c r="V147">
        <v>58953180719.959038</v>
      </c>
      <c r="W147">
        <v>50018758540.867783</v>
      </c>
      <c r="X147">
        <v>42514657678.14669</v>
      </c>
    </row>
    <row r="164" spans="4:24">
      <c r="D164">
        <v>16.844157889715163</v>
      </c>
      <c r="E164">
        <v>16.733127809502903</v>
      </c>
      <c r="F164">
        <v>16.580501480349163</v>
      </c>
      <c r="G164">
        <v>16.468023097101014</v>
      </c>
      <c r="H164">
        <v>16.43996401359318</v>
      </c>
      <c r="I164">
        <v>16.499187467504473</v>
      </c>
      <c r="J164">
        <v>16.376617331615748</v>
      </c>
      <c r="K164">
        <v>16.247920735025762</v>
      </c>
      <c r="L164">
        <v>16.177332794073326</v>
      </c>
      <c r="M164">
        <v>16.040194576334379</v>
      </c>
      <c r="N164">
        <v>16.10529240579411</v>
      </c>
      <c r="O164">
        <v>16.092630373570319</v>
      </c>
      <c r="P164">
        <v>16.184894687224606</v>
      </c>
      <c r="Q164">
        <v>16.259426870040112</v>
      </c>
      <c r="R164">
        <v>16.258761154313685</v>
      </c>
      <c r="S164">
        <v>16.530787897850022</v>
      </c>
      <c r="T164">
        <v>16.734793831940237</v>
      </c>
      <c r="U164">
        <v>16.928355379414334</v>
      </c>
      <c r="V164">
        <v>17.05475854690442</v>
      </c>
      <c r="W164">
        <v>17.209082467406947</v>
      </c>
      <c r="X164">
        <v>17.328619598725297</v>
      </c>
    </row>
    <row r="166" spans="4:24">
      <c r="D166">
        <v>112550.10727820332</v>
      </c>
      <c r="E166">
        <v>112215.13703894158</v>
      </c>
      <c r="F166">
        <v>111749.48350308472</v>
      </c>
      <c r="G166">
        <v>111402.43170884353</v>
      </c>
      <c r="H166">
        <v>111315.33712832928</v>
      </c>
      <c r="I166">
        <v>111498.92184381305</v>
      </c>
      <c r="J166">
        <v>111117.94534658678</v>
      </c>
      <c r="K166">
        <v>110713.63156992324</v>
      </c>
      <c r="L166">
        <v>110489.98678528714</v>
      </c>
      <c r="M166">
        <v>110051.6351021747</v>
      </c>
      <c r="N166">
        <v>110260.35241150206</v>
      </c>
      <c r="O166">
        <v>110219.8456982127</v>
      </c>
      <c r="P166">
        <v>110514.00946538913</v>
      </c>
      <c r="Q166">
        <v>110749.95959930889</v>
      </c>
      <c r="R166">
        <v>110747.85872008371</v>
      </c>
      <c r="S166">
        <v>111596.50145306997</v>
      </c>
      <c r="T166">
        <v>112220.18671354346</v>
      </c>
      <c r="U166">
        <v>112802.02609773361</v>
      </c>
      <c r="V166">
        <v>113176.85530396779</v>
      </c>
      <c r="W166">
        <v>113629.0528635985</v>
      </c>
      <c r="X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Wealth_GRC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2014-12-03T13:23:33Z</dcterms:modified>
</cp:coreProperties>
</file>