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GTM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<sst xmlns="http://schemas.openxmlformats.org/spreadsheetml/2006/main" count="95" uniqueCount="65">
  <si>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</si>
  <si>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</si>
  <si>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</si>
  <si>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</si>
  <si>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</si>
  <si>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</si>
  <si>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</si>
  <si>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</si>
  <si>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</si>
  <si>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</si>
  <si>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</si>
  <si>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</si>
  <si>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</si>
  <si>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</si>
  <si>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</si>
  <si>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</si>
  <si>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</si>
  <si>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</si>
  <si>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</si>
  <si>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</si>
  <si>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</si>
  <si>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</si>
  <si>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</si>
  <si>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</si>
  <si>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</si>
  <si>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</si>
  <si>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</si>
  <si>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</si>
  <si>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</si>
  <si>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</si>
  <si>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</si>
  <si>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</si>
  <si>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</si>
  <si>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</si>
  <si>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</si>
  <si>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</si>
  <si>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</si>
  <si>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</si>
  <si>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</si>
  <si>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</si>
  <si>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</si>
  <si>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</si>
  <si>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</si>
  <si>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</si>
  <si>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</si>
  <si>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</si>
  <si>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</si>
  <si>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</si>
  <si>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</si>
  <si>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</si>
  <si>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</si>
  <si>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</si>
  <si>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</si>
  <si>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</si>
  <si>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</si>
  <si>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</si>
  <si>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</si>
  <si>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</si>
  <si>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</si>
  <si>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</si>
  <si>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</si>
  <si>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</si>
  <si>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</si>
  <si>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Guatemala</t>
  </si>
  <si>
    <t>GTM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</si>
</sst>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Wealth_GTM!$B$54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Wealth_GTM!$D$52:$X$52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-0.970889646253148</c:v>
                </c:pt>
                <c:pt idx="2">
                  <c:v>-0.49566799753402169</c:v>
                </c:pt>
                <c:pt idx="3">
                  <c:v>0.24086948789381335</c:v>
                </c:pt>
                <c:pt idx="4">
                  <c:v>0.60689327837841756</c:v>
                </c:pt>
                <c:pt idx="5">
                  <c:v>1.3731255670037523</c:v>
                </c:pt>
                <c:pt idx="6">
                  <c:v>1.8131888774501892</c:v>
                </c:pt>
                <c:pt idx="7">
                  <c:v>3.5608611370766985</c:v>
                </c:pt>
                <c:pt idx="8">
                  <c:v>6.3745954832561402</c:v>
                </c:pt>
                <c:pt idx="9">
                  <c:v>9.2904752241780297</c:v>
                </c:pt>
                <c:pt idx="10">
                  <c:v>10.93271211370328</c:v>
                </c:pt>
                <c:pt idx="11">
                  <c:v>12.366477633854478</c:v>
                </c:pt>
                <c:pt idx="12">
                  <c:v>14.216400489065206</c:v>
                </c:pt>
                <c:pt idx="13">
                  <c:v>15.425926937638025</c:v>
                </c:pt>
                <c:pt idx="14">
                  <c:v>16.247791878481443</c:v>
                </c:pt>
                <c:pt idx="15">
                  <c:v>17.172201824956158</c:v>
                </c:pt>
                <c:pt idx="16">
                  <c:v>19.130149251816043</c:v>
                </c:pt>
                <c:pt idx="17">
                  <c:v>21.205130580717757</c:v>
                </c:pt>
                <c:pt idx="18">
                  <c:v>22.369357091502785</c:v>
                </c:pt>
                <c:pt idx="19">
                  <c:v>22.021441869948188</c:v>
                </c:pt>
                <c:pt idx="20" formatCode="_(* #,##0.0000_);_(* \(#,##0.0000\);_(* &quot;-&quot;??_);_(@_)">
                  <c:v>21.906366014779067</c:v>
                </c:pt>
              </c:numCache>
            </c:numRef>
          </c:val>
        </c:ser>
        <c:ser>
          <c:idx val="1"/>
          <c:order val="1"/>
          <c:tx>
            <c:strRef>
              <c:f>Wealth_GTM!$B$55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Wealth_GTM!$D$52:$X$52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0.67622665790409986</c:v>
                </c:pt>
                <c:pt idx="2">
                  <c:v>1.2498001135621051</c:v>
                </c:pt>
                <c:pt idx="3">
                  <c:v>1.7743854314903107</c:v>
                </c:pt>
                <c:pt idx="4">
                  <c:v>2.3234903426539333</c:v>
                </c:pt>
                <c:pt idx="5">
                  <c:v>2.9263774362970008</c:v>
                </c:pt>
                <c:pt idx="6">
                  <c:v>3.3511492714601632</c:v>
                </c:pt>
                <c:pt idx="7">
                  <c:v>3.9164014133049818</c:v>
                </c:pt>
                <c:pt idx="8">
                  <c:v>4.5675674452681836</c:v>
                </c:pt>
                <c:pt idx="9">
                  <c:v>5.232595676776497</c:v>
                </c:pt>
                <c:pt idx="10">
                  <c:v>5.8802783942126347</c:v>
                </c:pt>
                <c:pt idx="11">
                  <c:v>5.9206857505185395</c:v>
                </c:pt>
                <c:pt idx="12">
                  <c:v>5.9157485460166637</c:v>
                </c:pt>
                <c:pt idx="13">
                  <c:v>5.8980730063947329</c:v>
                </c:pt>
                <c:pt idx="14">
                  <c:v>5.9176137916314486</c:v>
                </c:pt>
                <c:pt idx="15">
                  <c:v>6.905711558911487</c:v>
                </c:pt>
                <c:pt idx="16">
                  <c:v>9.4975168183118797</c:v>
                </c:pt>
                <c:pt idx="17">
                  <c:v>11.463755414750221</c:v>
                </c:pt>
                <c:pt idx="18">
                  <c:v>13.507405327741594</c:v>
                </c:pt>
                <c:pt idx="19">
                  <c:v>10.952890960881124</c:v>
                </c:pt>
                <c:pt idx="20">
                  <c:v>12.984598548510418</c:v>
                </c:pt>
              </c:numCache>
            </c:numRef>
          </c:val>
        </c:ser>
        <c:ser>
          <c:idx val="2"/>
          <c:order val="2"/>
          <c:tx>
            <c:strRef>
              <c:f>Wealth_GTM!$B$56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Wealth_GTM!$D$52:$X$52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-3.4716236336472361</c:v>
                </c:pt>
                <c:pt idx="2">
                  <c:v>-6.8520547891859902</c:v>
                </c:pt>
                <c:pt idx="3">
                  <c:v>-10.148902161250096</c:v>
                </c:pt>
                <c:pt idx="4">
                  <c:v>-13.345329262979778</c:v>
                </c:pt>
                <c:pt idx="5">
                  <c:v>-16.438295861353303</c:v>
                </c:pt>
                <c:pt idx="6">
                  <c:v>-19.443953735238772</c:v>
                </c:pt>
                <c:pt idx="7">
                  <c:v>-22.3684382948531</c:v>
                </c:pt>
                <c:pt idx="8">
                  <c:v>-25.265586807299545</c:v>
                </c:pt>
                <c:pt idx="9">
                  <c:v>-28.094391817849605</c:v>
                </c:pt>
                <c:pt idx="10">
                  <c:v>-30.851317916764167</c:v>
                </c:pt>
                <c:pt idx="11">
                  <c:v>-33.5013673704143</c:v>
                </c:pt>
                <c:pt idx="12">
                  <c:v>-36.074600474075268</c:v>
                </c:pt>
                <c:pt idx="13">
                  <c:v>-38.602711557709455</c:v>
                </c:pt>
                <c:pt idx="14">
                  <c:v>-41.034299533381727</c:v>
                </c:pt>
                <c:pt idx="15">
                  <c:v>-43.361219322940926</c:v>
                </c:pt>
                <c:pt idx="16">
                  <c:v>-45.851531019261785</c:v>
                </c:pt>
                <c:pt idx="17">
                  <c:v>-48.232508462307258</c:v>
                </c:pt>
                <c:pt idx="18">
                  <c:v>-50.528360174458584</c:v>
                </c:pt>
                <c:pt idx="19">
                  <c:v>-52.74195786077027</c:v>
                </c:pt>
                <c:pt idx="20">
                  <c:v>-54.881469010973504</c:v>
                </c:pt>
              </c:numCache>
            </c:numRef>
          </c:val>
        </c:ser>
        <c:ser>
          <c:idx val="4"/>
          <c:order val="3"/>
          <c:tx>
            <c:strRef>
              <c:f>Wealth_GTM!$B$53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Wealth_GTM!$D$52:$X$52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-0.11588612696703526</c:v>
                </c:pt>
                <c:pt idx="2">
                  <c:v>-7.4559289954378993E-2</c:v>
                </c:pt>
                <c:pt idx="3">
                  <c:v>-1.7890454392732735E-2</c:v>
                </c:pt>
                <c:pt idx="4">
                  <c:v>1.3415972460162351E-2</c:v>
                </c:pt>
                <c:pt idx="5">
                  <c:v>0.15745803296054461</c:v>
                </c:pt>
                <c:pt idx="6">
                  <c:v>0.13569654938700992</c:v>
                </c:pt>
                <c:pt idx="7">
                  <c:v>0.42337366303910606</c:v>
                </c:pt>
                <c:pt idx="8">
                  <c:v>0.93770712945930867</c:v>
                </c:pt>
                <c:pt idx="9">
                  <c:v>1.4863985126802426</c:v>
                </c:pt>
                <c:pt idx="10">
                  <c:v>1.8391993046876332</c:v>
                </c:pt>
                <c:pt idx="11">
                  <c:v>1.7385507475836004</c:v>
                </c:pt>
                <c:pt idx="12">
                  <c:v>1.6784188553757406</c:v>
                </c:pt>
                <c:pt idx="13">
                  <c:v>1.5180838024337673</c:v>
                </c:pt>
                <c:pt idx="14">
                  <c:v>1.3383930271149369</c:v>
                </c:pt>
                <c:pt idx="15">
                  <c:v>1.8830999030847506</c:v>
                </c:pt>
                <c:pt idx="16">
                  <c:v>3.7139701699455019</c:v>
                </c:pt>
                <c:pt idx="17">
                  <c:v>5.1278698416133306</c:v>
                </c:pt>
                <c:pt idx="18">
                  <c:v>6.4705692113665059</c:v>
                </c:pt>
                <c:pt idx="19">
                  <c:v>4.2947688450329924</c:v>
                </c:pt>
                <c:pt idx="20">
                  <c:v>5.4556500451556245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Wealth_GTM!$D$64:$X$64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1.2974722100208336</c:v>
                </c:pt>
                <c:pt idx="2">
                  <c:v>3.7662052923403078</c:v>
                </c:pt>
                <c:pt idx="3">
                  <c:v>5.3681332367936596</c:v>
                </c:pt>
                <c:pt idx="4">
                  <c:v>7.1124246574125305</c:v>
                </c:pt>
                <c:pt idx="5">
                  <c:v>9.8663954114061259</c:v>
                </c:pt>
                <c:pt idx="6">
                  <c:v>10.552260941228608</c:v>
                </c:pt>
                <c:pt idx="7">
                  <c:v>12.719124252971636</c:v>
                </c:pt>
                <c:pt idx="8">
                  <c:v>15.432712098315982</c:v>
                </c:pt>
                <c:pt idx="9">
                  <c:v>17.466132754661643</c:v>
                </c:pt>
                <c:pt idx="10">
                  <c:v>18.858640420893447</c:v>
                </c:pt>
                <c:pt idx="11">
                  <c:v>18.719026192224007</c:v>
                </c:pt>
                <c:pt idx="12">
                  <c:v>20.302937703508196</c:v>
                </c:pt>
                <c:pt idx="13">
                  <c:v>20.307087031724571</c:v>
                </c:pt>
                <c:pt idx="14">
                  <c:v>21.036110464009351</c:v>
                </c:pt>
                <c:pt idx="15">
                  <c:v>21.911907697478995</c:v>
                </c:pt>
                <c:pt idx="16">
                  <c:v>25.338827647887662</c:v>
                </c:pt>
                <c:pt idx="17">
                  <c:v>30.009303073614223</c:v>
                </c:pt>
                <c:pt idx="18">
                  <c:v>31.018764195625149</c:v>
                </c:pt>
                <c:pt idx="19">
                  <c:v>28.518172117902441</c:v>
                </c:pt>
                <c:pt idx="20">
                  <c:v>28.612303820536589</c:v>
                </c:pt>
              </c:numCache>
            </c:numRef>
          </c:val>
        </c:ser>
        <c:marker val="1"/>
        <c:axId val="72760320"/>
        <c:axId val="72770304"/>
      </c:lineChart>
      <c:catAx>
        <c:axId val="727603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2770304"/>
        <c:crosses val="autoZero"/>
        <c:auto val="1"/>
        <c:lblAlgn val="ctr"/>
        <c:lblOffset val="100"/>
      </c:catAx>
      <c:valAx>
        <c:axId val="727703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2760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Wealth_GTM!$B$40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Wealth_GTM!$D$38:$X$38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Wealth_GTM!$D$40:$X$40</c:f>
              <c:numCache>
                <c:formatCode>_(* #,##0_);_(* \(#,##0\);_(* "-"??_);_(@_)</c:formatCode>
                <c:ptCount val="21"/>
                <c:pt idx="0">
                  <c:v>4709.198021685369</c:v>
                </c:pt>
                <c:pt idx="1">
                  <c:v>4663.4769056712676</c:v>
                </c:pt>
                <c:pt idx="2">
                  <c:v>4685.8560341513694</c:v>
                </c:pt>
                <c:pt idx="3">
                  <c:v>4720.5410428441082</c:v>
                </c:pt>
                <c:pt idx="4">
                  <c:v>4737.7778279445065</c:v>
                </c:pt>
                <c:pt idx="5">
                  <c:v>4773.8612237219659</c:v>
                </c:pt>
                <c:pt idx="6">
                  <c:v>4794.584676431673</c:v>
                </c:pt>
                <c:pt idx="7">
                  <c:v>4876.8860239075484</c:v>
                </c:pt>
                <c:pt idx="8">
                  <c:v>5009.3903460733118</c:v>
                </c:pt>
                <c:pt idx="9">
                  <c:v>5146.7048971475297</c:v>
                </c:pt>
                <c:pt idx="10">
                  <c:v>5224.0410842604406</c:v>
                </c:pt>
                <c:pt idx="11">
                  <c:v>5291.5599417710073</c:v>
                </c:pt>
                <c:pt idx="12">
                  <c:v>5378.6764722712969</c:v>
                </c:pt>
                <c:pt idx="13">
                  <c:v>5435.6354678592488</c:v>
                </c:pt>
                <c:pt idx="14">
                  <c:v>5474.3387153943731</c:v>
                </c:pt>
                <c:pt idx="15">
                  <c:v>5517.871010306023</c:v>
                </c:pt>
                <c:pt idx="16">
                  <c:v>5610.074631797348</c:v>
                </c:pt>
                <c:pt idx="17">
                  <c:v>5707.7896114883288</c:v>
                </c:pt>
                <c:pt idx="18">
                  <c:v>5762.6153433021536</c:v>
                </c:pt>
                <c:pt idx="19">
                  <c:v>5746.2313265715629</c:v>
                </c:pt>
                <c:pt idx="20">
                  <c:v>5740.8121766765007</c:v>
                </c:pt>
              </c:numCache>
            </c:numRef>
          </c:val>
        </c:ser>
        <c:ser>
          <c:idx val="1"/>
          <c:order val="1"/>
          <c:tx>
            <c:strRef>
              <c:f>Wealth_GTM!$B$41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Wealth_GTM!$D$38:$X$38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Wealth_GTM!$D$41:$X$41</c:f>
              <c:numCache>
                <c:formatCode>General</c:formatCode>
                <c:ptCount val="21"/>
                <c:pt idx="0">
                  <c:v>22323.069057375524</c:v>
                </c:pt>
                <c:pt idx="1">
                  <c:v>22474.02360120384</c:v>
                </c:pt>
                <c:pt idx="2">
                  <c:v>22602.06279980515</c:v>
                </c:pt>
                <c:pt idx="3">
                  <c:v>22719.166342591117</c:v>
                </c:pt>
                <c:pt idx="4">
                  <c:v>22841.743411107611</c:v>
                </c:pt>
                <c:pt idx="5">
                  <c:v>22976.326313359557</c:v>
                </c:pt>
                <c:pt idx="6">
                  <c:v>23071.148423459312</c:v>
                </c:pt>
                <c:pt idx="7">
                  <c:v>23197.330049431628</c:v>
                </c:pt>
                <c:pt idx="8">
                  <c:v>23342.690292424944</c:v>
                </c:pt>
                <c:pt idx="9">
                  <c:v>23491.145003795587</c:v>
                </c:pt>
                <c:pt idx="10">
                  <c:v>23635.727664081543</c:v>
                </c:pt>
                <c:pt idx="11">
                  <c:v>23644.747826133967</c:v>
                </c:pt>
                <c:pt idx="12">
                  <c:v>23643.645690563513</c:v>
                </c:pt>
                <c:pt idx="13">
                  <c:v>23639.699967647444</c:v>
                </c:pt>
                <c:pt idx="14">
                  <c:v>23644.062070630189</c:v>
                </c:pt>
                <c:pt idx="15">
                  <c:v>23864.635817574497</c:v>
                </c:pt>
                <c:pt idx="16">
                  <c:v>24443.20629546314</c:v>
                </c:pt>
                <c:pt idx="17">
                  <c:v>24882.13109517884</c:v>
                </c:pt>
                <c:pt idx="18">
                  <c:v>25338.336476546901</c:v>
                </c:pt>
                <c:pt idx="19">
                  <c:v>24768.090470352057</c:v>
                </c:pt>
                <c:pt idx="20">
                  <c:v>25221.629958182482</c:v>
                </c:pt>
              </c:numCache>
            </c:numRef>
          </c:val>
        </c:ser>
        <c:ser>
          <c:idx val="2"/>
          <c:order val="2"/>
          <c:tx>
            <c:strRef>
              <c:f>Wealth_GTM!$B$42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Wealth_GTM!$D$38:$X$38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Wealth_GTM!$D$42:$X$42</c:f>
              <c:numCache>
                <c:formatCode>_(* #,##0_);_(* \(#,##0\);_(* "-"??_);_(@_)</c:formatCode>
                <c:ptCount val="21"/>
                <c:pt idx="0">
                  <c:v>4069.4504528938014</c:v>
                </c:pt>
                <c:pt idx="1">
                  <c:v>3928.1744492115758</c:v>
                </c:pt>
                <c:pt idx="2">
                  <c:v>3790.6094782427408</c:v>
                </c:pt>
                <c:pt idx="3">
                  <c:v>3656.4459079290605</c:v>
                </c:pt>
                <c:pt idx="4">
                  <c:v>3526.3688907613018</c:v>
                </c:pt>
                <c:pt idx="5">
                  <c:v>3400.5021475159365</c:v>
                </c:pt>
                <c:pt idx="6">
                  <c:v>3278.1883895546662</c:v>
                </c:pt>
                <c:pt idx="7">
                  <c:v>3159.1779393986317</c:v>
                </c:pt>
                <c:pt idx="8">
                  <c:v>3041.2799161378734</c:v>
                </c:pt>
                <c:pt idx="9">
                  <c:v>2926.1630978245616</c:v>
                </c:pt>
                <c:pt idx="10">
                  <c:v>2813.9713562063357</c:v>
                </c:pt>
                <c:pt idx="11">
                  <c:v>2706.1289067128605</c:v>
                </c:pt>
                <c:pt idx="12">
                  <c:v>2601.4124605219158</c:v>
                </c:pt>
                <c:pt idx="13">
                  <c:v>2498.5322325793063</c:v>
                </c:pt>
                <c:pt idx="14">
                  <c:v>2399.5799646907999</c:v>
                </c:pt>
                <c:pt idx="15">
                  <c:v>2304.8871167761076</c:v>
                </c:pt>
                <c:pt idx="16">
                  <c:v>2203.545116171711</c:v>
                </c:pt>
                <c:pt idx="17">
                  <c:v>2106.6524188323979</c:v>
                </c:pt>
                <c:pt idx="18">
                  <c:v>2013.2238709344856</c:v>
                </c:pt>
                <c:pt idx="19">
                  <c:v>1923.1426098636275</c:v>
                </c:pt>
                <c:pt idx="20">
                  <c:v>1836.0762636719692</c:v>
                </c:pt>
              </c:numCache>
            </c:numRef>
          </c:val>
        </c:ser>
        <c:overlap val="100"/>
        <c:axId val="73541120"/>
        <c:axId val="73542656"/>
      </c:barChart>
      <c:catAx>
        <c:axId val="735411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542656"/>
        <c:crosses val="autoZero"/>
        <c:auto val="1"/>
        <c:lblAlgn val="ctr"/>
        <c:lblOffset val="100"/>
      </c:catAx>
      <c:valAx>
        <c:axId val="735426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54112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Wealth_GTM!$B$67:$B$69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Wealth_GTM!$C$67:$C$69</c:f>
              <c:numCache>
                <c:formatCode>_(* #,##0_);_(* \(#,##0\);_(* "-"??_);_(@_)</c:formatCode>
                <c:ptCount val="3"/>
                <c:pt idx="0">
                  <c:v>16.377642739283914</c:v>
                </c:pt>
                <c:pt idx="1">
                  <c:v>74.532826343861785</c:v>
                </c:pt>
                <c:pt idx="2">
                  <c:v>9.0895309168542866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Wealth_GTM!$B$72:$B$75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Wealth_GTM!$C$72:$C$75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96.253067210907517</c:v>
                </c:pt>
                <c:pt idx="2">
                  <c:v>3.7469327890924995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277524699862.62842</v>
      </c>
      <c r="E7" s="13">
        <f t="shared" ref="E7:X7" si="0">+E8+E9+E10</f>
        <v>283663411803.42352</v>
      </c>
      <c r="F7" s="13">
        <f t="shared" si="0"/>
        <v>290432887286.18274</v>
      </c>
      <c r="G7" s="13">
        <f t="shared" si="0"/>
        <v>297421366001.2666</v>
      </c>
      <c r="H7" s="13">
        <f t="shared" si="0"/>
        <v>304473286663.41064</v>
      </c>
      <c r="I7" s="13">
        <f t="shared" si="0"/>
        <v>311995183906.78058</v>
      </c>
      <c r="J7" s="13">
        <f t="shared" si="0"/>
        <v>319113980323.17908</v>
      </c>
      <c r="K7" s="13">
        <f t="shared" si="0"/>
        <v>327373287845.42157</v>
      </c>
      <c r="L7" s="13">
        <f t="shared" si="0"/>
        <v>336635839804.88843</v>
      </c>
      <c r="M7" s="13">
        <f t="shared" si="0"/>
        <v>346393389748.55804</v>
      </c>
      <c r="N7" s="13">
        <f t="shared" si="0"/>
        <v>355921016602.55994</v>
      </c>
      <c r="O7" s="13">
        <f t="shared" si="0"/>
        <v>364287887230.36224</v>
      </c>
      <c r="P7" s="13">
        <f t="shared" si="0"/>
        <v>373171168486.4621</v>
      </c>
      <c r="Q7" s="13">
        <f t="shared" si="0"/>
        <v>381998837596.28125</v>
      </c>
      <c r="R7" s="13">
        <f t="shared" si="0"/>
        <v>390973112969.16681</v>
      </c>
      <c r="S7" s="13">
        <f t="shared" si="0"/>
        <v>402973468652.86572</v>
      </c>
      <c r="T7" s="13">
        <f t="shared" si="0"/>
        <v>420464630820.83856</v>
      </c>
      <c r="U7" s="13">
        <f t="shared" si="0"/>
        <v>436788354324.99487</v>
      </c>
      <c r="V7" s="13">
        <f t="shared" si="0"/>
        <v>453361079799.46106</v>
      </c>
      <c r="W7" s="13">
        <f t="shared" si="0"/>
        <v>455215146560.77094</v>
      </c>
      <c r="X7" s="13">
        <f t="shared" si="0"/>
        <v>471935552541.65558</v>
      </c>
    </row>
    <row r="8" spans="1:24" s="22" customFormat="1" ht="15.75">
      <c r="A8" s="19">
        <v>1</v>
      </c>
      <c r="B8" s="20" t="s">
        <v>5</v>
      </c>
      <c r="C8" s="20"/>
      <c r="D8" s="21">
        <v>42020790852.439384</v>
      </c>
      <c r="E8" s="21">
        <v>42582618011.652023</v>
      </c>
      <c r="F8" s="21">
        <v>43789933800.429001</v>
      </c>
      <c r="G8" s="21">
        <v>45149949962.696526</v>
      </c>
      <c r="H8" s="21">
        <v>46374714908.823967</v>
      </c>
      <c r="I8" s="21">
        <v>47813442511.901489</v>
      </c>
      <c r="J8" s="21">
        <v>49127371471.545097</v>
      </c>
      <c r="K8" s="21">
        <v>51117154012.877335</v>
      </c>
      <c r="L8" s="21">
        <v>53716464127.057388</v>
      </c>
      <c r="M8" s="21">
        <v>56481555606.634689</v>
      </c>
      <c r="N8" s="21">
        <v>58703077291.98407</v>
      </c>
      <c r="O8" s="21">
        <v>60919808773.350746</v>
      </c>
      <c r="P8" s="21">
        <v>63470270288.243057</v>
      </c>
      <c r="Q8" s="21">
        <v>65763448816.190681</v>
      </c>
      <c r="R8" s="21">
        <v>67907879820.530357</v>
      </c>
      <c r="S8" s="21">
        <v>70171615390.197266</v>
      </c>
      <c r="T8" s="21">
        <v>73126784258.313782</v>
      </c>
      <c r="U8" s="21">
        <v>76249459589.113968</v>
      </c>
      <c r="V8" s="21">
        <v>78895079222.386917</v>
      </c>
      <c r="W8" s="21">
        <v>80640444107.895203</v>
      </c>
      <c r="X8" s="21">
        <v>82604138812.53363</v>
      </c>
    </row>
    <row r="9" spans="1:24" s="22" customFormat="1" ht="15.75">
      <c r="A9" s="19">
        <v>2</v>
      </c>
      <c r="B9" s="20" t="s">
        <v>38</v>
      </c>
      <c r="C9" s="20"/>
      <c r="D9" s="21">
        <v>199191669521.0083</v>
      </c>
      <c r="E9" s="21">
        <v>205212287216.6691</v>
      </c>
      <c r="F9" s="21">
        <v>211219215132.34317</v>
      </c>
      <c r="G9" s="21">
        <v>217299079544.5231</v>
      </c>
      <c r="H9" s="21">
        <v>223581471563.05005</v>
      </c>
      <c r="I9" s="21">
        <v>230123417048.55743</v>
      </c>
      <c r="J9" s="21">
        <v>236396884269.43774</v>
      </c>
      <c r="K9" s="21">
        <v>243143162873.06839</v>
      </c>
      <c r="L9" s="21">
        <v>250307262779.97757</v>
      </c>
      <c r="M9" s="21">
        <v>257799201491.18393</v>
      </c>
      <c r="N9" s="21">
        <v>265597058969.77832</v>
      </c>
      <c r="O9" s="21">
        <v>272213398678.81949</v>
      </c>
      <c r="P9" s="21">
        <v>279003318068.2868</v>
      </c>
      <c r="Q9" s="21">
        <v>286006706675.78015</v>
      </c>
      <c r="R9" s="21">
        <v>293299009987.5188</v>
      </c>
      <c r="S9" s="21">
        <v>303490248846.01074</v>
      </c>
      <c r="T9" s="21">
        <v>318614847513.55768</v>
      </c>
      <c r="U9" s="21">
        <v>332396457923.78107</v>
      </c>
      <c r="V9" s="21">
        <v>346903262596.58624</v>
      </c>
      <c r="W9" s="21">
        <v>347586044090.81348</v>
      </c>
      <c r="X9" s="21">
        <v>362912242732.56073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36312239489.180717</v>
      </c>
      <c r="E10" s="21">
        <f t="shared" ref="E10:X10" si="1">+E13+E16+E19+E23</f>
        <v>35868506575.102417</v>
      </c>
      <c r="F10" s="21">
        <f t="shared" si="1"/>
        <v>35423738353.410599</v>
      </c>
      <c r="G10" s="21">
        <f t="shared" si="1"/>
        <v>34972336494.046967</v>
      </c>
      <c r="H10" s="21">
        <f t="shared" si="1"/>
        <v>34517100191.536598</v>
      </c>
      <c r="I10" s="21">
        <f t="shared" si="1"/>
        <v>34058324346.321671</v>
      </c>
      <c r="J10" s="21">
        <f t="shared" si="1"/>
        <v>33589724582.19622</v>
      </c>
      <c r="K10" s="21">
        <f t="shared" si="1"/>
        <v>33112970959.475857</v>
      </c>
      <c r="L10" s="21">
        <f t="shared" si="1"/>
        <v>32612112897.853485</v>
      </c>
      <c r="M10" s="21">
        <f t="shared" si="1"/>
        <v>32112632650.739452</v>
      </c>
      <c r="N10" s="21">
        <f t="shared" si="1"/>
        <v>31620880340.797565</v>
      </c>
      <c r="O10" s="21">
        <f t="shared" si="1"/>
        <v>31154679778.192024</v>
      </c>
      <c r="P10" s="21">
        <f t="shared" si="1"/>
        <v>30697580129.932247</v>
      </c>
      <c r="Q10" s="21">
        <f t="shared" si="1"/>
        <v>30228682104.310413</v>
      </c>
      <c r="R10" s="21">
        <f t="shared" si="1"/>
        <v>29766223161.117702</v>
      </c>
      <c r="S10" s="21">
        <f t="shared" si="1"/>
        <v>29311604416.657742</v>
      </c>
      <c r="T10" s="21">
        <f t="shared" si="1"/>
        <v>28722999048.967098</v>
      </c>
      <c r="U10" s="21">
        <f t="shared" si="1"/>
        <v>28142436812.099827</v>
      </c>
      <c r="V10" s="21">
        <f t="shared" si="1"/>
        <v>27562737980.487919</v>
      </c>
      <c r="W10" s="21">
        <f t="shared" si="1"/>
        <v>26988658362.062233</v>
      </c>
      <c r="X10" s="21">
        <f t="shared" si="1"/>
        <v>26419170996.561245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34702299807.921135</v>
      </c>
      <c r="E11" s="38">
        <f t="shared" ref="E11:X11" si="2">+E13+E16</f>
        <v>34271545108.941097</v>
      </c>
      <c r="F11" s="38">
        <f t="shared" si="2"/>
        <v>33840790409.961067</v>
      </c>
      <c r="G11" s="38">
        <f t="shared" si="2"/>
        <v>33410035710.981041</v>
      </c>
      <c r="H11" s="38">
        <f t="shared" si="2"/>
        <v>32979281012.001007</v>
      </c>
      <c r="I11" s="38">
        <f t="shared" si="2"/>
        <v>32548526313.020973</v>
      </c>
      <c r="J11" s="38">
        <f t="shared" si="2"/>
        <v>32117771614.040939</v>
      </c>
      <c r="K11" s="38">
        <f t="shared" si="2"/>
        <v>31687016915.060909</v>
      </c>
      <c r="L11" s="38">
        <f t="shared" si="2"/>
        <v>31256262216.080879</v>
      </c>
      <c r="M11" s="38">
        <f t="shared" si="2"/>
        <v>30825507517.100853</v>
      </c>
      <c r="N11" s="38">
        <f t="shared" si="2"/>
        <v>30394752818.120819</v>
      </c>
      <c r="O11" s="38">
        <f t="shared" si="2"/>
        <v>29990729704.213337</v>
      </c>
      <c r="P11" s="38">
        <f t="shared" si="2"/>
        <v>29586706590.305847</v>
      </c>
      <c r="Q11" s="38">
        <f t="shared" si="2"/>
        <v>29182683476.398361</v>
      </c>
      <c r="R11" s="38">
        <f t="shared" si="2"/>
        <v>28778660362.490879</v>
      </c>
      <c r="S11" s="38">
        <f t="shared" si="2"/>
        <v>28374637248.583397</v>
      </c>
      <c r="T11" s="38">
        <f t="shared" si="2"/>
        <v>27849284928.663025</v>
      </c>
      <c r="U11" s="38">
        <f t="shared" si="2"/>
        <v>27323932608.742649</v>
      </c>
      <c r="V11" s="38">
        <f t="shared" si="2"/>
        <v>26798580288.822281</v>
      </c>
      <c r="W11" s="38">
        <f t="shared" si="2"/>
        <v>26273227968.901905</v>
      </c>
      <c r="X11" s="38">
        <f t="shared" si="2"/>
        <v>25747875648.981533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1609939681.2595832</v>
      </c>
      <c r="E12" s="38">
        <f t="shared" ref="E12:X12" si="3">+E23+E19</f>
        <v>1596961466.1613164</v>
      </c>
      <c r="F12" s="38">
        <f t="shared" si="3"/>
        <v>1582947943.4495289</v>
      </c>
      <c r="G12" s="38">
        <f t="shared" si="3"/>
        <v>1562300783.0659227</v>
      </c>
      <c r="H12" s="38">
        <f t="shared" si="3"/>
        <v>1537819179.5355904</v>
      </c>
      <c r="I12" s="38">
        <f t="shared" si="3"/>
        <v>1509798033.3006961</v>
      </c>
      <c r="J12" s="38">
        <f t="shared" si="3"/>
        <v>1471952968.1552825</v>
      </c>
      <c r="K12" s="38">
        <f t="shared" si="3"/>
        <v>1425954044.4149487</v>
      </c>
      <c r="L12" s="38">
        <f t="shared" si="3"/>
        <v>1355850681.7726042</v>
      </c>
      <c r="M12" s="38">
        <f t="shared" si="3"/>
        <v>1287125133.6386008</v>
      </c>
      <c r="N12" s="38">
        <f t="shared" si="3"/>
        <v>1226127522.6767476</v>
      </c>
      <c r="O12" s="38">
        <f t="shared" si="3"/>
        <v>1163950073.9786878</v>
      </c>
      <c r="P12" s="38">
        <f t="shared" si="3"/>
        <v>1110873539.6264012</v>
      </c>
      <c r="Q12" s="38">
        <f t="shared" si="3"/>
        <v>1045998627.9120535</v>
      </c>
      <c r="R12" s="38">
        <f t="shared" si="3"/>
        <v>987562798.6268245</v>
      </c>
      <c r="S12" s="38">
        <f t="shared" si="3"/>
        <v>936967168.07434487</v>
      </c>
      <c r="T12" s="38">
        <f t="shared" si="3"/>
        <v>873714120.3040731</v>
      </c>
      <c r="U12" s="38">
        <f t="shared" si="3"/>
        <v>818504203.35717857</v>
      </c>
      <c r="V12" s="38">
        <f t="shared" si="3"/>
        <v>764157691.6656394</v>
      </c>
      <c r="W12" s="38">
        <f t="shared" si="3"/>
        <v>715430393.1603291</v>
      </c>
      <c r="X12" s="38">
        <f t="shared" si="3"/>
        <v>671295347.57971013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34702299807.921135</v>
      </c>
      <c r="E16" s="13">
        <f t="shared" ref="E16:X16" si="5">+E17+E18</f>
        <v>34271545108.941097</v>
      </c>
      <c r="F16" s="13">
        <f t="shared" si="5"/>
        <v>33840790409.961067</v>
      </c>
      <c r="G16" s="13">
        <f t="shared" si="5"/>
        <v>33410035710.981041</v>
      </c>
      <c r="H16" s="13">
        <f t="shared" si="5"/>
        <v>32979281012.001007</v>
      </c>
      <c r="I16" s="13">
        <f t="shared" si="5"/>
        <v>32548526313.020973</v>
      </c>
      <c r="J16" s="13">
        <f t="shared" si="5"/>
        <v>32117771614.040939</v>
      </c>
      <c r="K16" s="13">
        <f t="shared" si="5"/>
        <v>31687016915.060909</v>
      </c>
      <c r="L16" s="13">
        <f t="shared" si="5"/>
        <v>31256262216.080879</v>
      </c>
      <c r="M16" s="13">
        <f t="shared" si="5"/>
        <v>30825507517.100853</v>
      </c>
      <c r="N16" s="13">
        <f t="shared" si="5"/>
        <v>30394752818.120819</v>
      </c>
      <c r="O16" s="13">
        <f t="shared" si="5"/>
        <v>29990729704.213337</v>
      </c>
      <c r="P16" s="13">
        <f t="shared" si="5"/>
        <v>29586706590.305847</v>
      </c>
      <c r="Q16" s="13">
        <f t="shared" si="5"/>
        <v>29182683476.398361</v>
      </c>
      <c r="R16" s="13">
        <f t="shared" si="5"/>
        <v>28778660362.490879</v>
      </c>
      <c r="S16" s="13">
        <f t="shared" si="5"/>
        <v>28374637248.583397</v>
      </c>
      <c r="T16" s="13">
        <f t="shared" si="5"/>
        <v>27849284928.663025</v>
      </c>
      <c r="U16" s="13">
        <f t="shared" si="5"/>
        <v>27323932608.742649</v>
      </c>
      <c r="V16" s="13">
        <f t="shared" si="5"/>
        <v>26798580288.822281</v>
      </c>
      <c r="W16" s="13">
        <f t="shared" si="5"/>
        <v>26273227968.901905</v>
      </c>
      <c r="X16" s="13">
        <f t="shared" si="5"/>
        <v>25747875648.981533</v>
      </c>
    </row>
    <row r="17" spans="1:24">
      <c r="A17" s="8" t="s">
        <v>45</v>
      </c>
      <c r="B17" s="2" t="s">
        <v>7</v>
      </c>
      <c r="C17" s="2"/>
      <c r="D17" s="14">
        <v>9993943964.7872486</v>
      </c>
      <c r="E17" s="14">
        <v>9869347730.7998466</v>
      </c>
      <c r="F17" s="14">
        <v>9744751496.8124485</v>
      </c>
      <c r="G17" s="14">
        <v>9620155262.8250484</v>
      </c>
      <c r="H17" s="14">
        <v>9495559028.8376503</v>
      </c>
      <c r="I17" s="14">
        <v>9370962794.8502502</v>
      </c>
      <c r="J17" s="14">
        <v>9246366560.8628483</v>
      </c>
      <c r="K17" s="14">
        <v>9121770326.8754501</v>
      </c>
      <c r="L17" s="14">
        <v>8997174092.8880501</v>
      </c>
      <c r="M17" s="14">
        <v>8872577858.9006519</v>
      </c>
      <c r="N17" s="14">
        <v>8747981624.9132519</v>
      </c>
      <c r="O17" s="14">
        <v>8636439793.7135048</v>
      </c>
      <c r="P17" s="14">
        <v>8524897962.5137577</v>
      </c>
      <c r="Q17" s="14">
        <v>8413356131.3140125</v>
      </c>
      <c r="R17" s="14">
        <v>8301814300.1142654</v>
      </c>
      <c r="S17" s="14">
        <v>8190272468.9145193</v>
      </c>
      <c r="T17" s="14">
        <v>8036308252.5762749</v>
      </c>
      <c r="U17" s="14">
        <v>7882344036.2380285</v>
      </c>
      <c r="V17" s="14">
        <v>7728379819.8997841</v>
      </c>
      <c r="W17" s="14">
        <v>7574415603.5615377</v>
      </c>
      <c r="X17" s="14">
        <v>7420451387.2232933</v>
      </c>
    </row>
    <row r="18" spans="1:24">
      <c r="A18" s="8" t="s">
        <v>46</v>
      </c>
      <c r="B18" s="2" t="s">
        <v>62</v>
      </c>
      <c r="C18" s="2"/>
      <c r="D18" s="14">
        <v>24708355843.133884</v>
      </c>
      <c r="E18" s="14">
        <v>24402197378.141251</v>
      </c>
      <c r="F18" s="14">
        <v>24096038913.148621</v>
      </c>
      <c r="G18" s="14">
        <v>23789880448.155991</v>
      </c>
      <c r="H18" s="14">
        <v>23483721983.163357</v>
      </c>
      <c r="I18" s="14">
        <v>23177563518.170723</v>
      </c>
      <c r="J18" s="14">
        <v>22871405053.178093</v>
      </c>
      <c r="K18" s="14">
        <v>22565246588.185459</v>
      </c>
      <c r="L18" s="14">
        <v>22259088123.192829</v>
      </c>
      <c r="M18" s="14">
        <v>21952929658.200199</v>
      </c>
      <c r="N18" s="14">
        <v>21646771193.207565</v>
      </c>
      <c r="O18" s="14">
        <v>21354289910.499832</v>
      </c>
      <c r="P18" s="14">
        <v>21061808627.792091</v>
      </c>
      <c r="Q18" s="14">
        <v>20769327345.084351</v>
      </c>
      <c r="R18" s="14">
        <v>20476846062.376614</v>
      </c>
      <c r="S18" s="14">
        <v>20184364779.668877</v>
      </c>
      <c r="T18" s="14">
        <v>19812976676.08675</v>
      </c>
      <c r="U18" s="14">
        <v>19441588572.50462</v>
      </c>
      <c r="V18" s="14">
        <v>19070200468.922497</v>
      </c>
      <c r="W18" s="14">
        <v>18698812365.340366</v>
      </c>
      <c r="X18" s="14">
        <v>18327424261.75824</v>
      </c>
    </row>
    <row r="19" spans="1:24" ht="15.75">
      <c r="A19" s="15" t="s">
        <v>48</v>
      </c>
      <c r="B19" s="10" t="s">
        <v>12</v>
      </c>
      <c r="C19" s="10"/>
      <c r="D19" s="13">
        <f>+D20+D21+D22</f>
        <v>1609939681.2595832</v>
      </c>
      <c r="E19" s="13">
        <f t="shared" ref="E19:X19" si="6">+E20+E21+E22</f>
        <v>1596961466.1613164</v>
      </c>
      <c r="F19" s="13">
        <f t="shared" si="6"/>
        <v>1582947943.4495289</v>
      </c>
      <c r="G19" s="13">
        <f t="shared" si="6"/>
        <v>1562300783.0659227</v>
      </c>
      <c r="H19" s="13">
        <f t="shared" si="6"/>
        <v>1537819179.5355904</v>
      </c>
      <c r="I19" s="13">
        <f t="shared" si="6"/>
        <v>1509798033.3006961</v>
      </c>
      <c r="J19" s="13">
        <f t="shared" si="6"/>
        <v>1471952968.1552825</v>
      </c>
      <c r="K19" s="13">
        <f t="shared" si="6"/>
        <v>1425954044.4149487</v>
      </c>
      <c r="L19" s="13">
        <f t="shared" si="6"/>
        <v>1355850681.7726042</v>
      </c>
      <c r="M19" s="13">
        <f t="shared" si="6"/>
        <v>1287125133.6386008</v>
      </c>
      <c r="N19" s="13">
        <f t="shared" si="6"/>
        <v>1226127522.6767476</v>
      </c>
      <c r="O19" s="13">
        <f t="shared" si="6"/>
        <v>1163950073.9786878</v>
      </c>
      <c r="P19" s="13">
        <f t="shared" si="6"/>
        <v>1110873539.6264012</v>
      </c>
      <c r="Q19" s="13">
        <f t="shared" si="6"/>
        <v>1045998627.9120535</v>
      </c>
      <c r="R19" s="13">
        <f t="shared" si="6"/>
        <v>987562798.6268245</v>
      </c>
      <c r="S19" s="13">
        <f t="shared" si="6"/>
        <v>936967168.07434487</v>
      </c>
      <c r="T19" s="13">
        <f t="shared" si="6"/>
        <v>873714120.3040731</v>
      </c>
      <c r="U19" s="13">
        <f t="shared" si="6"/>
        <v>818504203.35717857</v>
      </c>
      <c r="V19" s="13">
        <f t="shared" si="6"/>
        <v>764157691.6656394</v>
      </c>
      <c r="W19" s="13">
        <f t="shared" si="6"/>
        <v>715430393.1603291</v>
      </c>
      <c r="X19" s="13">
        <f t="shared" si="6"/>
        <v>671295347.57971013</v>
      </c>
    </row>
    <row r="20" spans="1:24" s="16" customFormat="1">
      <c r="A20" s="8" t="s">
        <v>59</v>
      </c>
      <c r="B20" s="2" t="s">
        <v>13</v>
      </c>
      <c r="C20" s="2"/>
      <c r="D20" s="11">
        <v>1609939681.2595832</v>
      </c>
      <c r="E20" s="11">
        <v>1596961466.1613164</v>
      </c>
      <c r="F20" s="11">
        <v>1582947943.4495289</v>
      </c>
      <c r="G20" s="11">
        <v>1562300783.0659227</v>
      </c>
      <c r="H20" s="11">
        <v>1537819179.5355904</v>
      </c>
      <c r="I20" s="11">
        <v>1509798033.3006961</v>
      </c>
      <c r="J20" s="11">
        <v>1471952968.1552825</v>
      </c>
      <c r="K20" s="11">
        <v>1425954044.4149487</v>
      </c>
      <c r="L20" s="11">
        <v>1355850681.7726042</v>
      </c>
      <c r="M20" s="11">
        <v>1287125133.6386008</v>
      </c>
      <c r="N20" s="11">
        <v>1226127522.6767476</v>
      </c>
      <c r="O20" s="11">
        <v>1163950073.9786878</v>
      </c>
      <c r="P20" s="11">
        <v>1110873539.6264012</v>
      </c>
      <c r="Q20" s="11">
        <v>1045998627.9120535</v>
      </c>
      <c r="R20" s="11">
        <v>987562798.6268245</v>
      </c>
      <c r="S20" s="11">
        <v>936967168.07434487</v>
      </c>
      <c r="T20" s="11">
        <v>873714120.3040731</v>
      </c>
      <c r="U20" s="11">
        <v>818504203.35717857</v>
      </c>
      <c r="V20" s="11">
        <v>764157691.6656394</v>
      </c>
      <c r="W20" s="11">
        <v>715430393.1603291</v>
      </c>
      <c r="X20" s="11">
        <v>671295347.57971013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15661350873.329241</v>
      </c>
      <c r="E35" s="11">
        <v>16234282047.648399</v>
      </c>
      <c r="F35" s="11">
        <v>17019752205.88652</v>
      </c>
      <c r="G35" s="11">
        <v>17688325922.89576</v>
      </c>
      <c r="H35" s="11">
        <v>18401717643.086491</v>
      </c>
      <c r="I35" s="11">
        <v>19313325067.94836</v>
      </c>
      <c r="J35" s="11">
        <v>19881635829.57008</v>
      </c>
      <c r="K35" s="11">
        <v>20736412178.269772</v>
      </c>
      <c r="L35" s="11">
        <v>21725180495.19519</v>
      </c>
      <c r="M35" s="11">
        <v>22625698929.55056</v>
      </c>
      <c r="N35" s="11">
        <v>23442125852.877838</v>
      </c>
      <c r="O35" s="11">
        <v>23988720674.805279</v>
      </c>
      <c r="P35" s="11">
        <v>24916274611.78989</v>
      </c>
      <c r="Q35" s="11">
        <v>25546853588.341942</v>
      </c>
      <c r="R35" s="11">
        <v>26352111288.667099</v>
      </c>
      <c r="S35" s="11">
        <v>27211219670.827648</v>
      </c>
      <c r="T35" s="11">
        <v>28675131345.57729</v>
      </c>
      <c r="U35" s="11">
        <v>30482823689.298779</v>
      </c>
      <c r="V35" s="11">
        <v>31482972840.819752</v>
      </c>
      <c r="W35" s="11">
        <v>31655289970.16806</v>
      </c>
      <c r="X35" s="11">
        <v>32480517347.058281</v>
      </c>
    </row>
    <row r="36" spans="1:24" ht="15.75">
      <c r="A36" s="25">
        <v>5</v>
      </c>
      <c r="B36" s="9" t="s">
        <v>9</v>
      </c>
      <c r="C36" s="10"/>
      <c r="D36" s="11">
        <v>8923131</v>
      </c>
      <c r="E36" s="11">
        <v>9131087.9999999963</v>
      </c>
      <c r="F36" s="11">
        <v>9345130.0000000037</v>
      </c>
      <c r="G36" s="11">
        <v>9564571.0000000019</v>
      </c>
      <c r="H36" s="11">
        <v>9788284</v>
      </c>
      <c r="I36" s="11">
        <v>10015674.999999998</v>
      </c>
      <c r="J36" s="11">
        <v>10246428.999999998</v>
      </c>
      <c r="K36" s="11">
        <v>10481515.000000002</v>
      </c>
      <c r="L36" s="11">
        <v>10723153.999999994</v>
      </c>
      <c r="M36" s="11">
        <v>10974313.999999998</v>
      </c>
      <c r="N36" s="11">
        <v>11237100.999999998</v>
      </c>
      <c r="O36" s="11">
        <v>11512637</v>
      </c>
      <c r="P36" s="11">
        <v>11800350.999999998</v>
      </c>
      <c r="Q36" s="11">
        <v>12098576</v>
      </c>
      <c r="R36" s="11">
        <v>12404763.999999998</v>
      </c>
      <c r="S36" s="11">
        <v>12717153.999999998</v>
      </c>
      <c r="T36" s="11">
        <v>13034904</v>
      </c>
      <c r="U36" s="11">
        <v>13358842</v>
      </c>
      <c r="V36" s="11">
        <v>13690846</v>
      </c>
      <c r="W36" s="11">
        <v>14033623.000000002</v>
      </c>
      <c r="X36" s="11">
        <v>14388929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31101.717531954695</v>
      </c>
      <c r="E39" s="11">
        <f t="shared" si="8"/>
        <v>31065.674956086685</v>
      </c>
      <c r="F39" s="11">
        <f t="shared" si="8"/>
        <v>31078.528312199254</v>
      </c>
      <c r="G39" s="11">
        <f t="shared" si="8"/>
        <v>31096.153293364285</v>
      </c>
      <c r="H39" s="11">
        <f t="shared" si="8"/>
        <v>31105.890129813422</v>
      </c>
      <c r="I39" s="11">
        <f t="shared" si="8"/>
        <v>31150.689684597459</v>
      </c>
      <c r="J39" s="11">
        <f t="shared" si="8"/>
        <v>31143.921489445653</v>
      </c>
      <c r="K39" s="11">
        <f t="shared" si="8"/>
        <v>31233.394012737808</v>
      </c>
      <c r="L39" s="11">
        <f t="shared" si="8"/>
        <v>31393.360554636129</v>
      </c>
      <c r="M39" s="11">
        <f t="shared" si="8"/>
        <v>31564.012998767677</v>
      </c>
      <c r="N39" s="11">
        <f t="shared" si="8"/>
        <v>31673.740104548317</v>
      </c>
      <c r="O39" s="11">
        <f t="shared" si="8"/>
        <v>31642.436674617835</v>
      </c>
      <c r="P39" s="11">
        <f t="shared" si="8"/>
        <v>31623.734623356726</v>
      </c>
      <c r="Q39" s="11">
        <f t="shared" si="8"/>
        <v>31573.867668086001</v>
      </c>
      <c r="R39" s="11">
        <f t="shared" si="8"/>
        <v>31517.98075071536</v>
      </c>
      <c r="S39" s="11">
        <f t="shared" si="8"/>
        <v>31687.393944656626</v>
      </c>
      <c r="T39" s="11">
        <f t="shared" si="8"/>
        <v>32256.8260434322</v>
      </c>
      <c r="U39" s="11">
        <f t="shared" si="8"/>
        <v>32696.573125499566</v>
      </c>
      <c r="V39" s="11">
        <f t="shared" si="8"/>
        <v>33114.175690783537</v>
      </c>
      <c r="W39" s="11">
        <f t="shared" si="8"/>
        <v>32437.464406787247</v>
      </c>
      <c r="X39" s="11">
        <f t="shared" si="8"/>
        <v>32798.518398530956</v>
      </c>
    </row>
    <row r="40" spans="1:24" ht="15.75">
      <c r="B40" s="20" t="s">
        <v>5</v>
      </c>
      <c r="C40" s="7"/>
      <c r="D40" s="11">
        <f t="shared" ref="D40:X40" si="9">+D8/D36</f>
        <v>4709.198021685369</v>
      </c>
      <c r="E40" s="11">
        <f t="shared" si="9"/>
        <v>4663.4769056712676</v>
      </c>
      <c r="F40" s="11">
        <f t="shared" si="9"/>
        <v>4685.8560341513694</v>
      </c>
      <c r="G40" s="11">
        <f t="shared" si="9"/>
        <v>4720.5410428441082</v>
      </c>
      <c r="H40" s="11">
        <f t="shared" si="9"/>
        <v>4737.7778279445065</v>
      </c>
      <c r="I40" s="11">
        <f t="shared" si="9"/>
        <v>4773.8612237219659</v>
      </c>
      <c r="J40" s="11">
        <f t="shared" si="9"/>
        <v>4794.584676431673</v>
      </c>
      <c r="K40" s="11">
        <f t="shared" si="9"/>
        <v>4876.8860239075484</v>
      </c>
      <c r="L40" s="11">
        <f t="shared" si="9"/>
        <v>5009.3903460733118</v>
      </c>
      <c r="M40" s="11">
        <f t="shared" si="9"/>
        <v>5146.7048971475297</v>
      </c>
      <c r="N40" s="11">
        <f t="shared" si="9"/>
        <v>5224.0410842604406</v>
      </c>
      <c r="O40" s="11">
        <f t="shared" si="9"/>
        <v>5291.5599417710073</v>
      </c>
      <c r="P40" s="11">
        <f t="shared" si="9"/>
        <v>5378.6764722712969</v>
      </c>
      <c r="Q40" s="11">
        <f t="shared" si="9"/>
        <v>5435.6354678592488</v>
      </c>
      <c r="R40" s="11">
        <f t="shared" si="9"/>
        <v>5474.3387153943731</v>
      </c>
      <c r="S40" s="11">
        <f t="shared" si="9"/>
        <v>5517.871010306023</v>
      </c>
      <c r="T40" s="11">
        <f t="shared" si="9"/>
        <v>5610.074631797348</v>
      </c>
      <c r="U40" s="11">
        <f t="shared" si="9"/>
        <v>5707.7896114883288</v>
      </c>
      <c r="V40" s="11">
        <f t="shared" si="9"/>
        <v>5762.6153433021536</v>
      </c>
      <c r="W40" s="11">
        <f t="shared" si="9"/>
        <v>5746.2313265715629</v>
      </c>
      <c r="X40" s="11">
        <f t="shared" si="9"/>
        <v>5740.8121766765007</v>
      </c>
    </row>
    <row r="41" spans="1:24" ht="15.75">
      <c r="B41" s="20" t="s">
        <v>38</v>
      </c>
      <c r="C41" s="7"/>
      <c r="D41" s="37">
        <f>+D9/D36</f>
        <v>22323.069057375524</v>
      </c>
      <c r="E41" s="37">
        <f t="shared" ref="E41:X41" si="10">+E9/E36</f>
        <v>22474.02360120384</v>
      </c>
      <c r="F41" s="37">
        <f t="shared" si="10"/>
        <v>22602.06279980515</v>
      </c>
      <c r="G41" s="37">
        <f t="shared" si="10"/>
        <v>22719.166342591117</v>
      </c>
      <c r="H41" s="37">
        <f t="shared" si="10"/>
        <v>22841.743411107611</v>
      </c>
      <c r="I41" s="37">
        <f t="shared" si="10"/>
        <v>22976.326313359557</v>
      </c>
      <c r="J41" s="37">
        <f t="shared" si="10"/>
        <v>23071.148423459312</v>
      </c>
      <c r="K41" s="37">
        <f t="shared" si="10"/>
        <v>23197.330049431628</v>
      </c>
      <c r="L41" s="37">
        <f t="shared" si="10"/>
        <v>23342.690292424944</v>
      </c>
      <c r="M41" s="37">
        <f t="shared" si="10"/>
        <v>23491.145003795587</v>
      </c>
      <c r="N41" s="37">
        <f t="shared" si="10"/>
        <v>23635.727664081543</v>
      </c>
      <c r="O41" s="37">
        <f t="shared" si="10"/>
        <v>23644.747826133967</v>
      </c>
      <c r="P41" s="37">
        <f t="shared" si="10"/>
        <v>23643.645690563513</v>
      </c>
      <c r="Q41" s="37">
        <f t="shared" si="10"/>
        <v>23639.699967647444</v>
      </c>
      <c r="R41" s="37">
        <f t="shared" si="10"/>
        <v>23644.062070630189</v>
      </c>
      <c r="S41" s="37">
        <f t="shared" si="10"/>
        <v>23864.635817574497</v>
      </c>
      <c r="T41" s="37">
        <f t="shared" si="10"/>
        <v>24443.20629546314</v>
      </c>
      <c r="U41" s="37">
        <f t="shared" si="10"/>
        <v>24882.13109517884</v>
      </c>
      <c r="V41" s="37">
        <f t="shared" si="10"/>
        <v>25338.336476546901</v>
      </c>
      <c r="W41" s="37">
        <f t="shared" si="10"/>
        <v>24768.090470352057</v>
      </c>
      <c r="X41" s="37">
        <f t="shared" si="10"/>
        <v>25221.629958182482</v>
      </c>
    </row>
    <row r="42" spans="1:24" ht="15.75">
      <c r="B42" s="20" t="s">
        <v>10</v>
      </c>
      <c r="C42" s="9"/>
      <c r="D42" s="11">
        <f t="shared" ref="D42:X42" si="11">+D10/D36</f>
        <v>4069.4504528938014</v>
      </c>
      <c r="E42" s="11">
        <f t="shared" si="11"/>
        <v>3928.1744492115758</v>
      </c>
      <c r="F42" s="11">
        <f t="shared" si="11"/>
        <v>3790.6094782427408</v>
      </c>
      <c r="G42" s="11">
        <f t="shared" si="11"/>
        <v>3656.4459079290605</v>
      </c>
      <c r="H42" s="11">
        <f t="shared" si="11"/>
        <v>3526.3688907613018</v>
      </c>
      <c r="I42" s="11">
        <f t="shared" si="11"/>
        <v>3400.5021475159365</v>
      </c>
      <c r="J42" s="11">
        <f t="shared" si="11"/>
        <v>3278.1883895546662</v>
      </c>
      <c r="K42" s="11">
        <f t="shared" si="11"/>
        <v>3159.1779393986317</v>
      </c>
      <c r="L42" s="11">
        <f t="shared" si="11"/>
        <v>3041.2799161378734</v>
      </c>
      <c r="M42" s="11">
        <f t="shared" si="11"/>
        <v>2926.1630978245616</v>
      </c>
      <c r="N42" s="11">
        <f t="shared" si="11"/>
        <v>2813.9713562063357</v>
      </c>
      <c r="O42" s="11">
        <f t="shared" si="11"/>
        <v>2706.1289067128605</v>
      </c>
      <c r="P42" s="11">
        <f t="shared" si="11"/>
        <v>2601.4124605219158</v>
      </c>
      <c r="Q42" s="11">
        <f t="shared" si="11"/>
        <v>2498.5322325793063</v>
      </c>
      <c r="R42" s="11">
        <f t="shared" si="11"/>
        <v>2399.5799646907999</v>
      </c>
      <c r="S42" s="11">
        <f t="shared" si="11"/>
        <v>2304.8871167761076</v>
      </c>
      <c r="T42" s="11">
        <f t="shared" si="11"/>
        <v>2203.545116171711</v>
      </c>
      <c r="U42" s="11">
        <f t="shared" si="11"/>
        <v>2106.6524188323979</v>
      </c>
      <c r="V42" s="11">
        <f t="shared" si="11"/>
        <v>2013.2238709344856</v>
      </c>
      <c r="W42" s="11">
        <f t="shared" si="11"/>
        <v>1923.1426098636275</v>
      </c>
      <c r="X42" s="11">
        <f t="shared" si="11"/>
        <v>1836.0762636719692</v>
      </c>
    </row>
    <row r="43" spans="1:24" ht="15.75">
      <c r="B43" s="26" t="s">
        <v>32</v>
      </c>
      <c r="C43" s="9"/>
      <c r="D43" s="11">
        <f t="shared" ref="D43:X43" si="12">+D11/D36</f>
        <v>3889.0272716965756</v>
      </c>
      <c r="E43" s="11">
        <f t="shared" si="12"/>
        <v>3753.2816581048296</v>
      </c>
      <c r="F43" s="11">
        <f t="shared" si="12"/>
        <v>3621.2220065382776</v>
      </c>
      <c r="G43" s="11">
        <f t="shared" si="12"/>
        <v>3493.1034241871416</v>
      </c>
      <c r="H43" s="11">
        <f t="shared" si="12"/>
        <v>3369.2607419238147</v>
      </c>
      <c r="I43" s="11">
        <f t="shared" si="12"/>
        <v>3249.7586346422963</v>
      </c>
      <c r="J43" s="11">
        <f t="shared" si="12"/>
        <v>3134.5331738541249</v>
      </c>
      <c r="K43" s="11">
        <f t="shared" si="12"/>
        <v>3023.1332889435262</v>
      </c>
      <c r="L43" s="11">
        <f t="shared" si="12"/>
        <v>2914.838508901476</v>
      </c>
      <c r="M43" s="11">
        <f t="shared" si="12"/>
        <v>2808.8778503240255</v>
      </c>
      <c r="N43" s="11">
        <f t="shared" si="12"/>
        <v>2704.8571351383976</v>
      </c>
      <c r="O43" s="11">
        <f t="shared" si="12"/>
        <v>2605.0269546597651</v>
      </c>
      <c r="P43" s="11">
        <f t="shared" si="12"/>
        <v>2507.2734353669525</v>
      </c>
      <c r="Q43" s="11">
        <f t="shared" si="12"/>
        <v>2412.0758902864568</v>
      </c>
      <c r="R43" s="11">
        <f t="shared" si="12"/>
        <v>2319.968389764681</v>
      </c>
      <c r="S43" s="11">
        <f t="shared" si="12"/>
        <v>2231.2096911449999</v>
      </c>
      <c r="T43" s="11">
        <f t="shared" si="12"/>
        <v>2136.5163048890136</v>
      </c>
      <c r="U43" s="11">
        <f t="shared" si="12"/>
        <v>2045.3818234202222</v>
      </c>
      <c r="V43" s="11">
        <f t="shared" si="12"/>
        <v>1957.4086428860774</v>
      </c>
      <c r="W43" s="11">
        <f t="shared" si="12"/>
        <v>1872.1628740419992</v>
      </c>
      <c r="X43" s="11">
        <f t="shared" si="12"/>
        <v>1789.4226630058104</v>
      </c>
    </row>
    <row r="44" spans="1:24" ht="15.75">
      <c r="B44" s="26" t="s">
        <v>33</v>
      </c>
      <c r="C44" s="9"/>
      <c r="D44" s="11">
        <f t="shared" ref="D44:X44" si="13">+D12/D36</f>
        <v>180.42318119722586</v>
      </c>
      <c r="E44" s="11">
        <f t="shared" si="13"/>
        <v>174.89279110674622</v>
      </c>
      <c r="F44" s="11">
        <f t="shared" si="13"/>
        <v>169.387471704463</v>
      </c>
      <c r="G44" s="11">
        <f t="shared" si="13"/>
        <v>163.34248374191822</v>
      </c>
      <c r="H44" s="11">
        <f t="shared" si="13"/>
        <v>157.10814883748677</v>
      </c>
      <c r="I44" s="11">
        <f t="shared" si="13"/>
        <v>150.74351287364021</v>
      </c>
      <c r="J44" s="11">
        <f t="shared" si="13"/>
        <v>143.65521570054142</v>
      </c>
      <c r="K44" s="11">
        <f t="shared" si="13"/>
        <v>136.04465045510582</v>
      </c>
      <c r="L44" s="11">
        <f t="shared" si="13"/>
        <v>126.44140723639751</v>
      </c>
      <c r="M44" s="11">
        <f t="shared" si="13"/>
        <v>117.28524750053634</v>
      </c>
      <c r="N44" s="11">
        <f t="shared" si="13"/>
        <v>109.11422106793805</v>
      </c>
      <c r="O44" s="11">
        <f t="shared" si="13"/>
        <v>101.10195205309503</v>
      </c>
      <c r="P44" s="11">
        <f t="shared" si="13"/>
        <v>94.139025154963733</v>
      </c>
      <c r="Q44" s="11">
        <f t="shared" si="13"/>
        <v>86.456342292849456</v>
      </c>
      <c r="R44" s="11">
        <f t="shared" si="13"/>
        <v>79.611574926119076</v>
      </c>
      <c r="S44" s="11">
        <f t="shared" si="13"/>
        <v>73.677425631107795</v>
      </c>
      <c r="T44" s="11">
        <f t="shared" si="13"/>
        <v>67.028811282697063</v>
      </c>
      <c r="U44" s="11">
        <f t="shared" si="13"/>
        <v>61.270595412175588</v>
      </c>
      <c r="V44" s="11">
        <f t="shared" si="13"/>
        <v>55.815228048408358</v>
      </c>
      <c r="W44" s="11">
        <f t="shared" si="13"/>
        <v>50.979735821628459</v>
      </c>
      <c r="X44" s="11">
        <f t="shared" si="13"/>
        <v>46.653600666158695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3889.0272716965756</v>
      </c>
      <c r="E46" s="11">
        <f t="shared" si="15"/>
        <v>3753.2816581048296</v>
      </c>
      <c r="F46" s="11">
        <f t="shared" si="15"/>
        <v>3621.2220065382776</v>
      </c>
      <c r="G46" s="11">
        <f t="shared" si="15"/>
        <v>3493.1034241871416</v>
      </c>
      <c r="H46" s="11">
        <f t="shared" si="15"/>
        <v>3369.2607419238147</v>
      </c>
      <c r="I46" s="11">
        <f t="shared" si="15"/>
        <v>3249.7586346422963</v>
      </c>
      <c r="J46" s="11">
        <f t="shared" si="15"/>
        <v>3134.5331738541249</v>
      </c>
      <c r="K46" s="11">
        <f t="shared" si="15"/>
        <v>3023.1332889435262</v>
      </c>
      <c r="L46" s="11">
        <f t="shared" si="15"/>
        <v>2914.838508901476</v>
      </c>
      <c r="M46" s="11">
        <f t="shared" si="15"/>
        <v>2808.8778503240255</v>
      </c>
      <c r="N46" s="11">
        <f t="shared" si="15"/>
        <v>2704.8571351383976</v>
      </c>
      <c r="O46" s="11">
        <f t="shared" si="15"/>
        <v>2605.0269546597651</v>
      </c>
      <c r="P46" s="11">
        <f t="shared" si="15"/>
        <v>2507.2734353669525</v>
      </c>
      <c r="Q46" s="11">
        <f t="shared" si="15"/>
        <v>2412.0758902864568</v>
      </c>
      <c r="R46" s="11">
        <f t="shared" si="15"/>
        <v>2319.968389764681</v>
      </c>
      <c r="S46" s="11">
        <f t="shared" si="15"/>
        <v>2231.2096911449999</v>
      </c>
      <c r="T46" s="11">
        <f t="shared" si="15"/>
        <v>2136.5163048890136</v>
      </c>
      <c r="U46" s="11">
        <f t="shared" si="15"/>
        <v>2045.3818234202222</v>
      </c>
      <c r="V46" s="11">
        <f t="shared" si="15"/>
        <v>1957.4086428860774</v>
      </c>
      <c r="W46" s="11">
        <f t="shared" si="15"/>
        <v>1872.1628740419992</v>
      </c>
      <c r="X46" s="11">
        <f t="shared" si="15"/>
        <v>1789.4226630058104</v>
      </c>
    </row>
    <row r="47" spans="1:24" ht="15.75">
      <c r="B47" s="10" t="s">
        <v>12</v>
      </c>
      <c r="C47" s="9"/>
      <c r="D47" s="11">
        <f t="shared" ref="D47:X47" si="16">+D19/D36</f>
        <v>180.42318119722586</v>
      </c>
      <c r="E47" s="11">
        <f t="shared" si="16"/>
        <v>174.89279110674622</v>
      </c>
      <c r="F47" s="11">
        <f t="shared" si="16"/>
        <v>169.387471704463</v>
      </c>
      <c r="G47" s="11">
        <f t="shared" si="16"/>
        <v>163.34248374191822</v>
      </c>
      <c r="H47" s="11">
        <f t="shared" si="16"/>
        <v>157.10814883748677</v>
      </c>
      <c r="I47" s="11">
        <f t="shared" si="16"/>
        <v>150.74351287364021</v>
      </c>
      <c r="J47" s="11">
        <f t="shared" si="16"/>
        <v>143.65521570054142</v>
      </c>
      <c r="K47" s="11">
        <f t="shared" si="16"/>
        <v>136.04465045510582</v>
      </c>
      <c r="L47" s="11">
        <f t="shared" si="16"/>
        <v>126.44140723639751</v>
      </c>
      <c r="M47" s="11">
        <f t="shared" si="16"/>
        <v>117.28524750053634</v>
      </c>
      <c r="N47" s="11">
        <f t="shared" si="16"/>
        <v>109.11422106793805</v>
      </c>
      <c r="O47" s="11">
        <f t="shared" si="16"/>
        <v>101.10195205309503</v>
      </c>
      <c r="P47" s="11">
        <f t="shared" si="16"/>
        <v>94.139025154963733</v>
      </c>
      <c r="Q47" s="11">
        <f t="shared" si="16"/>
        <v>86.456342292849456</v>
      </c>
      <c r="R47" s="11">
        <f t="shared" si="16"/>
        <v>79.611574926119076</v>
      </c>
      <c r="S47" s="11">
        <f t="shared" si="16"/>
        <v>73.677425631107795</v>
      </c>
      <c r="T47" s="11">
        <f t="shared" si="16"/>
        <v>67.028811282697063</v>
      </c>
      <c r="U47" s="11">
        <f t="shared" si="16"/>
        <v>61.270595412175588</v>
      </c>
      <c r="V47" s="11">
        <f t="shared" si="16"/>
        <v>55.815228048408358</v>
      </c>
      <c r="W47" s="11">
        <f t="shared" si="16"/>
        <v>50.979735821628459</v>
      </c>
      <c r="X47" s="11">
        <f t="shared" si="16"/>
        <v>46.653600666158695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1755.1407542183613</v>
      </c>
      <c r="E50" s="11">
        <f t="shared" ref="E50:X50" si="18">+E35/E36</f>
        <v>1777.9132177510944</v>
      </c>
      <c r="F50" s="11">
        <f t="shared" si="18"/>
        <v>1821.2429581917547</v>
      </c>
      <c r="G50" s="11">
        <f t="shared" si="18"/>
        <v>1849.3590483980679</v>
      </c>
      <c r="H50" s="11">
        <f t="shared" si="18"/>
        <v>1879.9738179936842</v>
      </c>
      <c r="I50" s="11">
        <f t="shared" si="18"/>
        <v>1928.3098810562806</v>
      </c>
      <c r="J50" s="11">
        <f t="shared" si="18"/>
        <v>1940.3477864893305</v>
      </c>
      <c r="K50" s="11">
        <f t="shared" si="18"/>
        <v>1978.3792875619381</v>
      </c>
      <c r="L50" s="11">
        <f t="shared" si="18"/>
        <v>2026.0065737370928</v>
      </c>
      <c r="M50" s="11">
        <f t="shared" si="18"/>
        <v>2061.6959683813097</v>
      </c>
      <c r="N50" s="11">
        <f t="shared" si="18"/>
        <v>2086.1364379369593</v>
      </c>
      <c r="O50" s="11">
        <f t="shared" si="18"/>
        <v>2083.6860117108945</v>
      </c>
      <c r="P50" s="11">
        <f t="shared" si="18"/>
        <v>2111.4858881561991</v>
      </c>
      <c r="Q50" s="11">
        <f t="shared" si="18"/>
        <v>2111.5587147067508</v>
      </c>
      <c r="R50" s="11">
        <f t="shared" si="18"/>
        <v>2124.3541020745824</v>
      </c>
      <c r="S50" s="11">
        <f t="shared" si="18"/>
        <v>2139.7255762435252</v>
      </c>
      <c r="T50" s="11">
        <f t="shared" si="18"/>
        <v>2199.8728449075875</v>
      </c>
      <c r="U50" s="11">
        <f t="shared" si="18"/>
        <v>2281.8462625202678</v>
      </c>
      <c r="V50" s="11">
        <f t="shared" si="18"/>
        <v>2299.5637260706717</v>
      </c>
      <c r="W50" s="11">
        <f t="shared" si="18"/>
        <v>2255.6748154178044</v>
      </c>
      <c r="X50" s="11">
        <f t="shared" si="18"/>
        <v>2257.3269592933761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-0.11588612696703526</v>
      </c>
      <c r="F53" s="32">
        <f>IFERROR(((F39/$D39)-1)*100,0)</f>
        <v>-7.4559289954378993E-2</v>
      </c>
      <c r="G53" s="32">
        <f>IFERROR(((G39/$D39)-1)*100,0)</f>
        <v>-1.7890454392732735E-2</v>
      </c>
      <c r="H53" s="32">
        <f t="shared" ref="H53:X53" si="19">IFERROR(((H39/$D39)-1)*100,0)</f>
        <v>1.3415972460162351E-2</v>
      </c>
      <c r="I53" s="32">
        <f t="shared" si="19"/>
        <v>0.15745803296054461</v>
      </c>
      <c r="J53" s="32">
        <f t="shared" si="19"/>
        <v>0.13569654938700992</v>
      </c>
      <c r="K53" s="32">
        <f t="shared" si="19"/>
        <v>0.42337366303910606</v>
      </c>
      <c r="L53" s="32">
        <f t="shared" si="19"/>
        <v>0.93770712945930867</v>
      </c>
      <c r="M53" s="32">
        <f t="shared" si="19"/>
        <v>1.4863985126802426</v>
      </c>
      <c r="N53" s="32">
        <f t="shared" si="19"/>
        <v>1.8391993046876332</v>
      </c>
      <c r="O53" s="32">
        <f t="shared" si="19"/>
        <v>1.7385507475836004</v>
      </c>
      <c r="P53" s="32">
        <f t="shared" si="19"/>
        <v>1.6784188553757406</v>
      </c>
      <c r="Q53" s="32">
        <f t="shared" si="19"/>
        <v>1.5180838024337673</v>
      </c>
      <c r="R53" s="32">
        <f t="shared" si="19"/>
        <v>1.3383930271149369</v>
      </c>
      <c r="S53" s="32">
        <f t="shared" si="19"/>
        <v>1.8830999030847506</v>
      </c>
      <c r="T53" s="32">
        <f t="shared" si="19"/>
        <v>3.7139701699455019</v>
      </c>
      <c r="U53" s="32">
        <f t="shared" si="19"/>
        <v>5.1278698416133306</v>
      </c>
      <c r="V53" s="32">
        <f t="shared" si="19"/>
        <v>6.4705692113665059</v>
      </c>
      <c r="W53" s="32">
        <f t="shared" si="19"/>
        <v>4.2947688450329924</v>
      </c>
      <c r="X53" s="32">
        <f t="shared" si="19"/>
        <v>5.4556500451556245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-0.970889646253148</v>
      </c>
      <c r="F54" s="32">
        <f t="shared" ref="F54:I54" si="21">IFERROR(((F40/$D40)-1)*100,0)</f>
        <v>-0.49566799753402169</v>
      </c>
      <c r="G54" s="32">
        <f t="shared" si="21"/>
        <v>0.24086948789381335</v>
      </c>
      <c r="H54" s="32">
        <f t="shared" si="21"/>
        <v>0.60689327837841756</v>
      </c>
      <c r="I54" s="32">
        <f t="shared" si="21"/>
        <v>1.3731255670037523</v>
      </c>
      <c r="J54" s="32">
        <f t="shared" ref="J54:X54" si="22">IFERROR(((J40/$D40)-1)*100,0)</f>
        <v>1.8131888774501892</v>
      </c>
      <c r="K54" s="32">
        <f t="shared" si="22"/>
        <v>3.5608611370766985</v>
      </c>
      <c r="L54" s="32">
        <f t="shared" si="22"/>
        <v>6.3745954832561402</v>
      </c>
      <c r="M54" s="32">
        <f t="shared" si="22"/>
        <v>9.2904752241780297</v>
      </c>
      <c r="N54" s="32">
        <f t="shared" si="22"/>
        <v>10.93271211370328</v>
      </c>
      <c r="O54" s="32">
        <f t="shared" si="22"/>
        <v>12.366477633854478</v>
      </c>
      <c r="P54" s="32">
        <f t="shared" si="22"/>
        <v>14.216400489065206</v>
      </c>
      <c r="Q54" s="32">
        <f t="shared" si="22"/>
        <v>15.425926937638025</v>
      </c>
      <c r="R54" s="32">
        <f t="shared" si="22"/>
        <v>16.247791878481443</v>
      </c>
      <c r="S54" s="32">
        <f t="shared" si="22"/>
        <v>17.172201824956158</v>
      </c>
      <c r="T54" s="32">
        <f t="shared" si="22"/>
        <v>19.130149251816043</v>
      </c>
      <c r="U54" s="32">
        <f t="shared" si="22"/>
        <v>21.205130580717757</v>
      </c>
      <c r="V54" s="32">
        <f t="shared" si="22"/>
        <v>22.369357091502785</v>
      </c>
      <c r="W54" s="32">
        <f t="shared" si="22"/>
        <v>22.021441869948188</v>
      </c>
      <c r="X54" s="39">
        <f t="shared" si="22"/>
        <v>21.906366014779067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0.67622665790409986</v>
      </c>
      <c r="F55" s="32">
        <f t="shared" ref="F55:I55" si="23">IFERROR(((F41/$D41)-1)*100,0)</f>
        <v>1.2498001135621051</v>
      </c>
      <c r="G55" s="32">
        <f t="shared" si="23"/>
        <v>1.7743854314903107</v>
      </c>
      <c r="H55" s="32">
        <f t="shared" si="23"/>
        <v>2.3234903426539333</v>
      </c>
      <c r="I55" s="32">
        <f t="shared" si="23"/>
        <v>2.9263774362970008</v>
      </c>
      <c r="J55" s="32">
        <f t="shared" ref="J55:X55" si="24">IFERROR(((J41/$D41)-1)*100,0)</f>
        <v>3.3511492714601632</v>
      </c>
      <c r="K55" s="32">
        <f t="shared" si="24"/>
        <v>3.9164014133049818</v>
      </c>
      <c r="L55" s="32">
        <f t="shared" si="24"/>
        <v>4.5675674452681836</v>
      </c>
      <c r="M55" s="32">
        <f t="shared" si="24"/>
        <v>5.232595676776497</v>
      </c>
      <c r="N55" s="32">
        <f t="shared" si="24"/>
        <v>5.8802783942126347</v>
      </c>
      <c r="O55" s="32">
        <f t="shared" si="24"/>
        <v>5.9206857505185395</v>
      </c>
      <c r="P55" s="32">
        <f t="shared" si="24"/>
        <v>5.9157485460166637</v>
      </c>
      <c r="Q55" s="32">
        <f t="shared" si="24"/>
        <v>5.8980730063947329</v>
      </c>
      <c r="R55" s="32">
        <f t="shared" si="24"/>
        <v>5.9176137916314486</v>
      </c>
      <c r="S55" s="32">
        <f t="shared" si="24"/>
        <v>6.905711558911487</v>
      </c>
      <c r="T55" s="32">
        <f t="shared" si="24"/>
        <v>9.4975168183118797</v>
      </c>
      <c r="U55" s="32">
        <f t="shared" si="24"/>
        <v>11.463755414750221</v>
      </c>
      <c r="V55" s="32">
        <f t="shared" si="24"/>
        <v>13.507405327741594</v>
      </c>
      <c r="W55" s="32">
        <f t="shared" si="24"/>
        <v>10.952890960881124</v>
      </c>
      <c r="X55" s="32">
        <f t="shared" si="24"/>
        <v>12.984598548510418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-3.4716236336472361</v>
      </c>
      <c r="F56" s="32">
        <f t="shared" ref="F56:I56" si="25">IFERROR(((F42/$D42)-1)*100,0)</f>
        <v>-6.8520547891859902</v>
      </c>
      <c r="G56" s="32">
        <f t="shared" si="25"/>
        <v>-10.148902161250096</v>
      </c>
      <c r="H56" s="32">
        <f t="shared" si="25"/>
        <v>-13.345329262979778</v>
      </c>
      <c r="I56" s="32">
        <f t="shared" si="25"/>
        <v>-16.438295861353303</v>
      </c>
      <c r="J56" s="32">
        <f t="shared" ref="J56:X56" si="26">IFERROR(((J42/$D42)-1)*100,0)</f>
        <v>-19.443953735238772</v>
      </c>
      <c r="K56" s="32">
        <f t="shared" si="26"/>
        <v>-22.3684382948531</v>
      </c>
      <c r="L56" s="32">
        <f t="shared" si="26"/>
        <v>-25.265586807299545</v>
      </c>
      <c r="M56" s="32">
        <f t="shared" si="26"/>
        <v>-28.094391817849605</v>
      </c>
      <c r="N56" s="32">
        <f t="shared" si="26"/>
        <v>-30.851317916764167</v>
      </c>
      <c r="O56" s="32">
        <f t="shared" si="26"/>
        <v>-33.5013673704143</v>
      </c>
      <c r="P56" s="32">
        <f t="shared" si="26"/>
        <v>-36.074600474075268</v>
      </c>
      <c r="Q56" s="32">
        <f t="shared" si="26"/>
        <v>-38.602711557709455</v>
      </c>
      <c r="R56" s="32">
        <f t="shared" si="26"/>
        <v>-41.034299533381727</v>
      </c>
      <c r="S56" s="32">
        <f t="shared" si="26"/>
        <v>-43.361219322940926</v>
      </c>
      <c r="T56" s="32">
        <f t="shared" si="26"/>
        <v>-45.851531019261785</v>
      </c>
      <c r="U56" s="32">
        <f t="shared" si="26"/>
        <v>-48.232508462307258</v>
      </c>
      <c r="V56" s="32">
        <f t="shared" si="26"/>
        <v>-50.528360174458584</v>
      </c>
      <c r="W56" s="32">
        <f t="shared" si="26"/>
        <v>-52.74195786077027</v>
      </c>
      <c r="X56" s="32">
        <f t="shared" si="26"/>
        <v>-54.881469010973504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-3.4904772866899303</v>
      </c>
      <c r="F57" s="32">
        <f t="shared" ref="F57:I57" si="27">IFERROR(((F43/$D43)-1)*100,0)</f>
        <v>-6.8861760653447064</v>
      </c>
      <c r="G57" s="32">
        <f t="shared" si="27"/>
        <v>-10.18053667020734</v>
      </c>
      <c r="H57" s="32">
        <f t="shared" si="27"/>
        <v>-13.364949470925524</v>
      </c>
      <c r="I57" s="32">
        <f t="shared" si="27"/>
        <v>-16.437751457973203</v>
      </c>
      <c r="J57" s="32">
        <f t="shared" ref="J57:X57" si="28">IFERROR(((J43/$D43)-1)*100,0)</f>
        <v>-19.400586448274126</v>
      </c>
      <c r="K57" s="32">
        <f t="shared" si="28"/>
        <v>-22.265052987795219</v>
      </c>
      <c r="L57" s="32">
        <f t="shared" si="28"/>
        <v>-25.049676814688748</v>
      </c>
      <c r="M57" s="32">
        <f t="shared" si="28"/>
        <v>-27.774282511043914</v>
      </c>
      <c r="N57" s="32">
        <f t="shared" si="28"/>
        <v>-30.449005723778011</v>
      </c>
      <c r="O57" s="32">
        <f t="shared" si="28"/>
        <v>-33.015976164051672</v>
      </c>
      <c r="P57" s="32">
        <f t="shared" si="28"/>
        <v>-35.529548645382405</v>
      </c>
      <c r="Q57" s="32">
        <f t="shared" si="28"/>
        <v>-37.977398414226172</v>
      </c>
      <c r="R57" s="32">
        <f t="shared" si="28"/>
        <v>-40.345792721772241</v>
      </c>
      <c r="S57" s="32">
        <f t="shared" si="28"/>
        <v>-42.628078044522375</v>
      </c>
      <c r="T57" s="32">
        <f t="shared" si="28"/>
        <v>-45.062964190606834</v>
      </c>
      <c r="U57" s="32">
        <f t="shared" si="28"/>
        <v>-47.406338898520218</v>
      </c>
      <c r="V57" s="32">
        <f t="shared" si="28"/>
        <v>-49.668425903525119</v>
      </c>
      <c r="W57" s="32">
        <f t="shared" si="28"/>
        <v>-51.860381960621368</v>
      </c>
      <c r="X57" s="32">
        <f t="shared" si="28"/>
        <v>-53.987911680928356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-3.0652325570261429</v>
      </c>
      <c r="F58" s="32">
        <f t="shared" ref="F58:I58" si="29">IFERROR(((F44/$D44)-1)*100,0)</f>
        <v>-6.1165696223366091</v>
      </c>
      <c r="G58" s="32">
        <f t="shared" si="29"/>
        <v>-9.4670193386271357</v>
      </c>
      <c r="H58" s="32">
        <f t="shared" si="29"/>
        <v>-12.922415071626936</v>
      </c>
      <c r="I58" s="32">
        <f t="shared" si="29"/>
        <v>-16.450030493111601</v>
      </c>
      <c r="J58" s="32">
        <f t="shared" ref="J58:X58" si="30">IFERROR(((J44/$D44)-1)*100,0)</f>
        <v>-20.378736952039599</v>
      </c>
      <c r="K58" s="32">
        <f t="shared" si="30"/>
        <v>-24.596911797940514</v>
      </c>
      <c r="L58" s="32">
        <f t="shared" si="30"/>
        <v>-29.919533400655041</v>
      </c>
      <c r="M58" s="32">
        <f t="shared" si="30"/>
        <v>-34.994357863400928</v>
      </c>
      <c r="N58" s="32">
        <f t="shared" si="30"/>
        <v>-39.5231697258114</v>
      </c>
      <c r="O58" s="32">
        <f t="shared" si="30"/>
        <v>-43.963989891865651</v>
      </c>
      <c r="P58" s="32">
        <f t="shared" si="30"/>
        <v>-47.823209561936721</v>
      </c>
      <c r="Q58" s="32">
        <f t="shared" si="30"/>
        <v>-52.081355777481001</v>
      </c>
      <c r="R58" s="32">
        <f t="shared" si="30"/>
        <v>-55.875085231374264</v>
      </c>
      <c r="S58" s="32">
        <f t="shared" si="30"/>
        <v>-59.16410233861864</v>
      </c>
      <c r="T58" s="32">
        <f t="shared" si="30"/>
        <v>-62.849113490895661</v>
      </c>
      <c r="U58" s="32">
        <f t="shared" si="30"/>
        <v>-66.040619057038512</v>
      </c>
      <c r="V58" s="32">
        <f t="shared" si="30"/>
        <v>-69.064270079910031</v>
      </c>
      <c r="W58" s="32">
        <f t="shared" si="30"/>
        <v>-71.744353755795373</v>
      </c>
      <c r="X58" s="32">
        <f t="shared" si="30"/>
        <v>-74.142124999358998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-3.4904772866899303</v>
      </c>
      <c r="F60" s="32">
        <f t="shared" ref="F60:I60" si="33">IFERROR(((F46/$D46)-1)*100,0)</f>
        <v>-6.8861760653447064</v>
      </c>
      <c r="G60" s="32">
        <f t="shared" si="33"/>
        <v>-10.18053667020734</v>
      </c>
      <c r="H60" s="32">
        <f t="shared" si="33"/>
        <v>-13.364949470925524</v>
      </c>
      <c r="I60" s="32">
        <f t="shared" si="33"/>
        <v>-16.437751457973203</v>
      </c>
      <c r="J60" s="32">
        <f t="shared" ref="J60:X60" si="34">IFERROR(((J46/$D46)-1)*100,0)</f>
        <v>-19.400586448274126</v>
      </c>
      <c r="K60" s="32">
        <f t="shared" si="34"/>
        <v>-22.265052987795219</v>
      </c>
      <c r="L60" s="32">
        <f t="shared" si="34"/>
        <v>-25.049676814688748</v>
      </c>
      <c r="M60" s="32">
        <f t="shared" si="34"/>
        <v>-27.774282511043914</v>
      </c>
      <c r="N60" s="32">
        <f t="shared" si="34"/>
        <v>-30.449005723778011</v>
      </c>
      <c r="O60" s="32">
        <f t="shared" si="34"/>
        <v>-33.015976164051672</v>
      </c>
      <c r="P60" s="32">
        <f t="shared" si="34"/>
        <v>-35.529548645382405</v>
      </c>
      <c r="Q60" s="32">
        <f t="shared" si="34"/>
        <v>-37.977398414226172</v>
      </c>
      <c r="R60" s="32">
        <f t="shared" si="34"/>
        <v>-40.345792721772241</v>
      </c>
      <c r="S60" s="32">
        <f t="shared" si="34"/>
        <v>-42.628078044522375</v>
      </c>
      <c r="T60" s="32">
        <f t="shared" si="34"/>
        <v>-45.062964190606834</v>
      </c>
      <c r="U60" s="32">
        <f t="shared" si="34"/>
        <v>-47.406338898520218</v>
      </c>
      <c r="V60" s="32">
        <f t="shared" si="34"/>
        <v>-49.668425903525119</v>
      </c>
      <c r="W60" s="32">
        <f t="shared" si="34"/>
        <v>-51.860381960621368</v>
      </c>
      <c r="X60" s="32">
        <f t="shared" si="34"/>
        <v>-53.987911680928356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-3.0652325570261429</v>
      </c>
      <c r="F61" s="32">
        <f t="shared" ref="F61:I61" si="36">IFERROR(((F47/$D47)-1)*100,0)</f>
        <v>-6.1165696223366091</v>
      </c>
      <c r="G61" s="32">
        <f t="shared" si="36"/>
        <v>-9.4670193386271357</v>
      </c>
      <c r="H61" s="32">
        <f t="shared" si="36"/>
        <v>-12.922415071626936</v>
      </c>
      <c r="I61" s="32">
        <f t="shared" si="36"/>
        <v>-16.450030493111601</v>
      </c>
      <c r="J61" s="32">
        <f t="shared" ref="J61:X61" si="37">IFERROR(((J47/$D47)-1)*100,0)</f>
        <v>-20.378736952039599</v>
      </c>
      <c r="K61" s="32">
        <f t="shared" si="37"/>
        <v>-24.596911797940514</v>
      </c>
      <c r="L61" s="32">
        <f t="shared" si="37"/>
        <v>-29.919533400655041</v>
      </c>
      <c r="M61" s="32">
        <f t="shared" si="37"/>
        <v>-34.994357863400928</v>
      </c>
      <c r="N61" s="32">
        <f t="shared" si="37"/>
        <v>-39.5231697258114</v>
      </c>
      <c r="O61" s="32">
        <f t="shared" si="37"/>
        <v>-43.963989891865651</v>
      </c>
      <c r="P61" s="32">
        <f t="shared" si="37"/>
        <v>-47.823209561936721</v>
      </c>
      <c r="Q61" s="32">
        <f t="shared" si="37"/>
        <v>-52.081355777481001</v>
      </c>
      <c r="R61" s="32">
        <f t="shared" si="37"/>
        <v>-55.875085231374264</v>
      </c>
      <c r="S61" s="32">
        <f t="shared" si="37"/>
        <v>-59.16410233861864</v>
      </c>
      <c r="T61" s="32">
        <f t="shared" si="37"/>
        <v>-62.849113490895661</v>
      </c>
      <c r="U61" s="32">
        <f t="shared" si="37"/>
        <v>-66.040619057038512</v>
      </c>
      <c r="V61" s="32">
        <f t="shared" si="37"/>
        <v>-69.064270079910031</v>
      </c>
      <c r="W61" s="32">
        <f t="shared" si="37"/>
        <v>-71.744353755795373</v>
      </c>
      <c r="X61" s="32">
        <f t="shared" si="37"/>
        <v>-74.142124999358998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1.2974722100208336</v>
      </c>
      <c r="F64" s="32">
        <f t="shared" ref="F64:I64" si="41">IFERROR(((F50/$D50)-1)*100,0)</f>
        <v>3.7662052923403078</v>
      </c>
      <c r="G64" s="32">
        <f t="shared" si="41"/>
        <v>5.3681332367936596</v>
      </c>
      <c r="H64" s="32">
        <f t="shared" si="41"/>
        <v>7.1124246574125305</v>
      </c>
      <c r="I64" s="32">
        <f t="shared" si="41"/>
        <v>9.8663954114061259</v>
      </c>
      <c r="J64" s="32">
        <f t="shared" ref="J64:X64" si="42">IFERROR(((J50/$D50)-1)*100,0)</f>
        <v>10.552260941228608</v>
      </c>
      <c r="K64" s="32">
        <f t="shared" si="42"/>
        <v>12.719124252971636</v>
      </c>
      <c r="L64" s="32">
        <f t="shared" si="42"/>
        <v>15.432712098315982</v>
      </c>
      <c r="M64" s="32">
        <f t="shared" si="42"/>
        <v>17.466132754661643</v>
      </c>
      <c r="N64" s="32">
        <f t="shared" si="42"/>
        <v>18.858640420893447</v>
      </c>
      <c r="O64" s="32">
        <f t="shared" si="42"/>
        <v>18.719026192224007</v>
      </c>
      <c r="P64" s="32">
        <f t="shared" si="42"/>
        <v>20.302937703508196</v>
      </c>
      <c r="Q64" s="32">
        <f t="shared" si="42"/>
        <v>20.307087031724571</v>
      </c>
      <c r="R64" s="32">
        <f t="shared" si="42"/>
        <v>21.036110464009351</v>
      </c>
      <c r="S64" s="32">
        <f t="shared" si="42"/>
        <v>21.911907697478995</v>
      </c>
      <c r="T64" s="32">
        <f t="shared" si="42"/>
        <v>25.338827647887662</v>
      </c>
      <c r="U64" s="32">
        <f t="shared" si="42"/>
        <v>30.009303073614223</v>
      </c>
      <c r="V64" s="32">
        <f t="shared" si="42"/>
        <v>31.018764195625149</v>
      </c>
      <c r="W64" s="32">
        <f t="shared" si="42"/>
        <v>28.518172117902441</v>
      </c>
      <c r="X64" s="32">
        <f t="shared" si="42"/>
        <v>28.612303820536589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16.377642739283914</v>
      </c>
      <c r="D67" s="30">
        <f>(D8/D7)*100</f>
        <v>15.141279631412699</v>
      </c>
      <c r="E67" s="30">
        <f t="shared" ref="E67:X67" si="43">(E8/E7)*100</f>
        <v>15.011670959228763</v>
      </c>
      <c r="F67" s="30">
        <f t="shared" si="43"/>
        <v>15.077470809040946</v>
      </c>
      <c r="G67" s="30">
        <f t="shared" si="43"/>
        <v>15.180466208505091</v>
      </c>
      <c r="H67" s="30">
        <f t="shared" si="43"/>
        <v>15.231127635867223</v>
      </c>
      <c r="I67" s="30">
        <f t="shared" si="43"/>
        <v>15.325057878517581</v>
      </c>
      <c r="J67" s="30">
        <f t="shared" si="43"/>
        <v>15.39492924183137</v>
      </c>
      <c r="K67" s="30">
        <f t="shared" si="43"/>
        <v>15.61433260156941</v>
      </c>
      <c r="L67" s="30">
        <f t="shared" si="43"/>
        <v>15.956846471900032</v>
      </c>
      <c r="M67" s="30">
        <f t="shared" si="43"/>
        <v>16.305610117916462</v>
      </c>
      <c r="N67" s="30">
        <f t="shared" si="43"/>
        <v>16.493287710945996</v>
      </c>
      <c r="O67" s="30">
        <f t="shared" si="43"/>
        <v>16.722985009607882</v>
      </c>
      <c r="P67" s="30">
        <f t="shared" si="43"/>
        <v>17.008353176283936</v>
      </c>
      <c r="Q67" s="30">
        <f t="shared" si="43"/>
        <v>17.215614903439405</v>
      </c>
      <c r="R67" s="30">
        <f t="shared" si="43"/>
        <v>17.368938570946117</v>
      </c>
      <c r="S67" s="30">
        <f t="shared" si="43"/>
        <v>17.413457919396016</v>
      </c>
      <c r="T67" s="30">
        <f t="shared" si="43"/>
        <v>17.391899079728628</v>
      </c>
      <c r="U67" s="30">
        <f t="shared" si="43"/>
        <v>17.456843533969344</v>
      </c>
      <c r="V67" s="30">
        <f t="shared" si="43"/>
        <v>17.402261186003269</v>
      </c>
      <c r="W67" s="30">
        <f t="shared" si="43"/>
        <v>17.714798094296221</v>
      </c>
      <c r="X67" s="30">
        <f t="shared" si="43"/>
        <v>17.50326678455583</v>
      </c>
    </row>
    <row r="68" spans="1:24" ht="15.75">
      <c r="B68" s="20" t="s">
        <v>38</v>
      </c>
      <c r="C68" s="31">
        <f t="shared" ref="C68:C69" si="44">AVERAGE(D68:X68)</f>
        <v>74.532826343861785</v>
      </c>
      <c r="D68" s="30">
        <f>(D9/D7)*100</f>
        <v>71.774393277285199</v>
      </c>
      <c r="E68" s="30">
        <f t="shared" ref="E68:X68" si="45">(E9/E7)*100</f>
        <v>72.343587039304026</v>
      </c>
      <c r="F68" s="30">
        <f t="shared" si="45"/>
        <v>72.72565345680529</v>
      </c>
      <c r="G68" s="30">
        <f t="shared" si="45"/>
        <v>73.061018603350007</v>
      </c>
      <c r="H68" s="30">
        <f t="shared" si="45"/>
        <v>73.432212728144876</v>
      </c>
      <c r="I68" s="30">
        <f t="shared" si="45"/>
        <v>73.758644017182903</v>
      </c>
      <c r="J68" s="30">
        <f t="shared" si="45"/>
        <v>74.079137501286993</v>
      </c>
      <c r="K68" s="30">
        <f t="shared" si="45"/>
        <v>74.270923102276825</v>
      </c>
      <c r="L68" s="30">
        <f t="shared" si="45"/>
        <v>74.355500271466568</v>
      </c>
      <c r="M68" s="30">
        <f t="shared" si="45"/>
        <v>74.423822486426957</v>
      </c>
      <c r="N68" s="30">
        <f t="shared" si="45"/>
        <v>74.622471441847424</v>
      </c>
      <c r="O68" s="30">
        <f t="shared" si="45"/>
        <v>74.724800966736993</v>
      </c>
      <c r="P68" s="30">
        <f t="shared" si="45"/>
        <v>74.765507528325699</v>
      </c>
      <c r="Q68" s="30">
        <f t="shared" si="45"/>
        <v>74.871093450302268</v>
      </c>
      <c r="R68" s="30">
        <f t="shared" si="45"/>
        <v>75.017693099179724</v>
      </c>
      <c r="S68" s="30">
        <f t="shared" si="45"/>
        <v>75.312712238990358</v>
      </c>
      <c r="T68" s="30">
        <f t="shared" si="45"/>
        <v>75.776848790242383</v>
      </c>
      <c r="U68" s="30">
        <f t="shared" si="45"/>
        <v>76.100119115460572</v>
      </c>
      <c r="V68" s="30">
        <f t="shared" si="45"/>
        <v>76.518095190269705</v>
      </c>
      <c r="W68" s="30">
        <f t="shared" si="45"/>
        <v>76.356432055674347</v>
      </c>
      <c r="X68" s="30">
        <f t="shared" si="45"/>
        <v>76.898686860538675</v>
      </c>
    </row>
    <row r="69" spans="1:24" ht="15.75">
      <c r="B69" s="20" t="s">
        <v>10</v>
      </c>
      <c r="C69" s="31">
        <f t="shared" si="44"/>
        <v>9.0895309168542866</v>
      </c>
      <c r="D69" s="30">
        <f t="shared" ref="D69:X69" si="46">(D10/D7)*100</f>
        <v>13.084327091302095</v>
      </c>
      <c r="E69" s="30">
        <f t="shared" si="46"/>
        <v>12.644742001467218</v>
      </c>
      <c r="F69" s="30">
        <f t="shared" si="46"/>
        <v>12.196875734153773</v>
      </c>
      <c r="G69" s="30">
        <f t="shared" si="46"/>
        <v>11.758515188144901</v>
      </c>
      <c r="H69" s="30">
        <f t="shared" si="46"/>
        <v>11.336659635987898</v>
      </c>
      <c r="I69" s="30">
        <f t="shared" si="46"/>
        <v>10.916298104299514</v>
      </c>
      <c r="J69" s="30">
        <f t="shared" si="46"/>
        <v>10.525933256881634</v>
      </c>
      <c r="K69" s="30">
        <f t="shared" si="46"/>
        <v>10.114744296153773</v>
      </c>
      <c r="L69" s="30">
        <f t="shared" si="46"/>
        <v>9.6876532566334053</v>
      </c>
      <c r="M69" s="30">
        <f t="shared" si="46"/>
        <v>9.2705673956565828</v>
      </c>
      <c r="N69" s="30">
        <f t="shared" si="46"/>
        <v>8.8842408472065859</v>
      </c>
      <c r="O69" s="30">
        <f t="shared" si="46"/>
        <v>8.5522140236551305</v>
      </c>
      <c r="P69" s="30">
        <f t="shared" si="46"/>
        <v>8.2261392953903645</v>
      </c>
      <c r="Q69" s="30">
        <f t="shared" si="46"/>
        <v>7.9132916462583207</v>
      </c>
      <c r="R69" s="30">
        <f t="shared" si="46"/>
        <v>7.6133683298741692</v>
      </c>
      <c r="S69" s="30">
        <f t="shared" si="46"/>
        <v>7.273829841613642</v>
      </c>
      <c r="T69" s="30">
        <f t="shared" si="46"/>
        <v>6.8312521300289992</v>
      </c>
      <c r="U69" s="30">
        <f t="shared" si="46"/>
        <v>6.4430373505700853</v>
      </c>
      <c r="V69" s="30">
        <f t="shared" si="46"/>
        <v>6.0796436237270237</v>
      </c>
      <c r="W69" s="30">
        <f t="shared" si="46"/>
        <v>5.9287698500294219</v>
      </c>
      <c r="X69" s="30">
        <f t="shared" si="46"/>
        <v>5.5980463549054917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96.253067210907517</v>
      </c>
      <c r="D73" s="30">
        <f>(D16/D$10)*100</f>
        <v>95.56639936311484</v>
      </c>
      <c r="E73" s="30">
        <f t="shared" ref="E73:X73" si="48">(E16/E$10)*100</f>
        <v>95.547733600735341</v>
      </c>
      <c r="F73" s="30">
        <f t="shared" si="48"/>
        <v>95.531392176463712</v>
      </c>
      <c r="G73" s="30">
        <f>(G16/G$10)*100</f>
        <v>95.532752627689419</v>
      </c>
      <c r="H73" s="30">
        <f t="shared" si="48"/>
        <v>95.54476137623908</v>
      </c>
      <c r="I73" s="30">
        <f t="shared" si="48"/>
        <v>95.567021976923073</v>
      </c>
      <c r="J73" s="30">
        <f t="shared" si="48"/>
        <v>95.617847462388923</v>
      </c>
      <c r="K73" s="30">
        <f t="shared" si="48"/>
        <v>95.693669268879404</v>
      </c>
      <c r="L73" s="30">
        <f t="shared" si="48"/>
        <v>95.842493597334979</v>
      </c>
      <c r="M73" s="30">
        <f t="shared" si="48"/>
        <v>95.99184175387451</v>
      </c>
      <c r="N73" s="30">
        <f t="shared" si="48"/>
        <v>96.122411806812408</v>
      </c>
      <c r="O73" s="30">
        <f t="shared" si="48"/>
        <v>96.263963930088465</v>
      </c>
      <c r="P73" s="30">
        <f t="shared" si="48"/>
        <v>96.381234172451187</v>
      </c>
      <c r="Q73" s="30">
        <f t="shared" si="48"/>
        <v>96.539714750703936</v>
      </c>
      <c r="R73" s="30">
        <f t="shared" si="48"/>
        <v>96.682270393252864</v>
      </c>
      <c r="S73" s="30">
        <f t="shared" si="48"/>
        <v>96.803425855659171</v>
      </c>
      <c r="T73" s="30">
        <f t="shared" si="48"/>
        <v>96.958137557938983</v>
      </c>
      <c r="U73" s="30">
        <f t="shared" si="48"/>
        <v>97.091565990457298</v>
      </c>
      <c r="V73" s="30">
        <f t="shared" si="48"/>
        <v>97.227569727627937</v>
      </c>
      <c r="W73" s="30">
        <f t="shared" si="48"/>
        <v>97.349144282896233</v>
      </c>
      <c r="X73" s="30">
        <f t="shared" si="48"/>
        <v>97.45905975752575</v>
      </c>
    </row>
    <row r="74" spans="1:24" ht="15.75">
      <c r="A74" s="36"/>
      <c r="B74" s="10" t="s">
        <v>12</v>
      </c>
      <c r="C74" s="31">
        <f>AVERAGE(D74:X74)</f>
        <v>3.7469327890924995</v>
      </c>
      <c r="D74" s="30">
        <f>(D19/D$10)*100</f>
        <v>4.433600636885167</v>
      </c>
      <c r="E74" s="30">
        <f t="shared" ref="E74:X74" si="49">(E19/E$10)*100</f>
        <v>4.4522663992646496</v>
      </c>
      <c r="F74" s="30">
        <f t="shared" si="49"/>
        <v>4.4686078235362832</v>
      </c>
      <c r="G74" s="30">
        <f t="shared" si="49"/>
        <v>4.4672473723105677</v>
      </c>
      <c r="H74" s="30">
        <f t="shared" si="49"/>
        <v>4.4552386237609127</v>
      </c>
      <c r="I74" s="30">
        <f t="shared" si="49"/>
        <v>4.4329780230769211</v>
      </c>
      <c r="J74" s="30">
        <f t="shared" si="49"/>
        <v>4.3821525376110744</v>
      </c>
      <c r="K74" s="30">
        <f t="shared" si="49"/>
        <v>4.3063307311205996</v>
      </c>
      <c r="L74" s="30">
        <f t="shared" si="49"/>
        <v>4.1575064026650228</v>
      </c>
      <c r="M74" s="30">
        <f t="shared" si="49"/>
        <v>4.0081582461254932</v>
      </c>
      <c r="N74" s="30">
        <f t="shared" si="49"/>
        <v>3.8775881931876066</v>
      </c>
      <c r="O74" s="30">
        <f t="shared" si="49"/>
        <v>3.7360360699115311</v>
      </c>
      <c r="P74" s="30">
        <f t="shared" si="49"/>
        <v>3.6187658275488079</v>
      </c>
      <c r="Q74" s="30">
        <f t="shared" si="49"/>
        <v>3.4602852492960681</v>
      </c>
      <c r="R74" s="30">
        <f t="shared" si="49"/>
        <v>3.3177296067471338</v>
      </c>
      <c r="S74" s="30">
        <f t="shared" si="49"/>
        <v>3.1965741443408255</v>
      </c>
      <c r="T74" s="30">
        <f t="shared" si="49"/>
        <v>3.0418624420610163</v>
      </c>
      <c r="U74" s="30">
        <f t="shared" si="49"/>
        <v>2.9084340095427095</v>
      </c>
      <c r="V74" s="30">
        <f t="shared" si="49"/>
        <v>2.7724302723720635</v>
      </c>
      <c r="W74" s="30">
        <f t="shared" si="49"/>
        <v>2.6508557171037617</v>
      </c>
      <c r="X74" s="30">
        <f t="shared" si="49"/>
        <v>2.5409402424742504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2162563836.382051</v>
      </c>
      <c r="E147">
        <v>2242658793.310215</v>
      </c>
      <c r="F147">
        <v>2910620509.243063</v>
      </c>
      <c r="G147">
        <v>3111613514.2846842</v>
      </c>
      <c r="H147">
        <v>3030762944.6353102</v>
      </c>
      <c r="I147">
        <v>3293716199.4304762</v>
      </c>
      <c r="J147">
        <v>3226466660.1196671</v>
      </c>
      <c r="K147">
        <v>3954877400.1940422</v>
      </c>
      <c r="L147">
        <v>4643996274.6951427</v>
      </c>
      <c r="M147">
        <v>4913750044.6595926</v>
      </c>
      <c r="N147">
        <v>4480783909.6147776</v>
      </c>
      <c r="O147">
        <v>4564854573.0460262</v>
      </c>
      <c r="P147">
        <v>4987253865.8263617</v>
      </c>
      <c r="Q147">
        <v>4831989339.4773436</v>
      </c>
      <c r="R147">
        <v>4774968956.9872894</v>
      </c>
      <c r="S147">
        <v>4980050762.4881105</v>
      </c>
      <c r="T147">
        <v>5762033483.7244272</v>
      </c>
      <c r="U147">
        <v>6047746701.1327324</v>
      </c>
      <c r="V147">
        <v>5695598016.8375082</v>
      </c>
      <c r="W147">
        <v>4901168054.4037704</v>
      </c>
      <c r="X147">
        <v>5189312468.9542408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Wealth_GTM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2014-12-03T13:23:39Z</dcterms:modified>
</cp:coreProperties>
</file>