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IR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<sst xmlns="http://schemas.openxmlformats.org/spreadsheetml/2006/main" count="95" uniqueCount="65">
  <si>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</si>
  <si>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</si>
  <si>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</si>
  <si>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</si>
  <si>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</si>
  <si>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</si>
  <si>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</si>
  <si>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</si>
  <si>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</si>
  <si>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</si>
  <si>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</si>
  <si>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</si>
  <si>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</si>
  <si>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</si>
  <si>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</si>
  <si>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</si>
  <si>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</si>
  <si>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</si>
  <si>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</si>
  <si>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</si>
  <si>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</si>
  <si>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</si>
  <si>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</si>
  <si>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</si>
  <si>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</si>
  <si>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</si>
  <si>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</si>
  <si>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</si>
  <si>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</si>
  <si>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</si>
  <si>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</si>
  <si>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</si>
  <si>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</si>
  <si>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</si>
  <si>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</si>
  <si>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</si>
  <si>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</si>
  <si>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</si>
  <si>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</si>
  <si>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</si>
  <si>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</si>
  <si>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</si>
  <si>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</si>
  <si>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</si>
  <si>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</si>
  <si>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</si>
  <si>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</si>
  <si>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</si>
  <si>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</si>
  <si>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</si>
  <si>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</si>
  <si>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</si>
  <si>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</si>
  <si>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</si>
  <si>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</si>
  <si>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</si>
  <si>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</si>
  <si>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</si>
  <si>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</si>
  <si>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</si>
  <si>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</si>
  <si>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</si>
  <si>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</si>
  <si>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Iran (Islamic Republic of)</t>
  </si>
  <si>
    <t>IRN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</si>
</sst>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Wealth_IRN!$B$54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Wealth_IRN!$D$52:$X$52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-0.51823130822885588</c:v>
                </c:pt>
                <c:pt idx="2">
                  <c:v>-0.34794111459321986</c:v>
                </c:pt>
                <c:pt idx="3">
                  <c:v>-0.83598597575629263</c:v>
                </c:pt>
                <c:pt idx="4">
                  <c:v>-2.1961416165120706</c:v>
                </c:pt>
                <c:pt idx="5">
                  <c:v>-3.829445020222344</c:v>
                </c:pt>
                <c:pt idx="6">
                  <c:v>-4.6508506446702125</c:v>
                </c:pt>
                <c:pt idx="7">
                  <c:v>-5.0342796198923452</c:v>
                </c:pt>
                <c:pt idx="8">
                  <c:v>-5.3470723144944614</c:v>
                </c:pt>
                <c:pt idx="9">
                  <c:v>-5.3667917796275555</c:v>
                </c:pt>
                <c:pt idx="10">
                  <c:v>-5.1173804205773887</c:v>
                </c:pt>
                <c:pt idx="11">
                  <c:v>-4.0439308104137206</c:v>
                </c:pt>
                <c:pt idx="12">
                  <c:v>-2.1501888269059632</c:v>
                </c:pt>
                <c:pt idx="13">
                  <c:v>0.48975419872814285</c:v>
                </c:pt>
                <c:pt idx="14">
                  <c:v>3.6387634006248337</c:v>
                </c:pt>
                <c:pt idx="15">
                  <c:v>7.2426220240925154</c:v>
                </c:pt>
                <c:pt idx="16">
                  <c:v>10.812904665697598</c:v>
                </c:pt>
                <c:pt idx="17">
                  <c:v>14.692551431535094</c:v>
                </c:pt>
                <c:pt idx="18">
                  <c:v>18.943411811134816</c:v>
                </c:pt>
                <c:pt idx="19">
                  <c:v>21.762908582712281</c:v>
                </c:pt>
                <c:pt idx="20" formatCode="_(* #,##0.0000_);_(* \(#,##0.0000\);_(* &quot;-&quot;??_);_(@_)">
                  <c:v>24.427701263093326</c:v>
                </c:pt>
              </c:numCache>
            </c:numRef>
          </c:val>
        </c:ser>
        <c:ser>
          <c:idx val="1"/>
          <c:order val="1"/>
          <c:tx>
            <c:strRef>
              <c:f>Wealth_IRN!$B$55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Wealth_IRN!$D$52:$X$52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3.5620103818494231</c:v>
                </c:pt>
                <c:pt idx="2">
                  <c:v>7.1190606105506538</c:v>
                </c:pt>
                <c:pt idx="3">
                  <c:v>5.393329108339584</c:v>
                </c:pt>
                <c:pt idx="4">
                  <c:v>9.5037362689417648</c:v>
                </c:pt>
                <c:pt idx="5">
                  <c:v>13.762605479737644</c:v>
                </c:pt>
                <c:pt idx="6">
                  <c:v>17.882581609910631</c:v>
                </c:pt>
                <c:pt idx="7">
                  <c:v>16.901856007110805</c:v>
                </c:pt>
                <c:pt idx="8">
                  <c:v>21.548282737258706</c:v>
                </c:pt>
                <c:pt idx="9">
                  <c:v>26.287274198486021</c:v>
                </c:pt>
                <c:pt idx="10">
                  <c:v>31.140490527120356</c:v>
                </c:pt>
                <c:pt idx="11">
                  <c:v>36.2869252388071</c:v>
                </c:pt>
                <c:pt idx="12">
                  <c:v>36.073467185015829</c:v>
                </c:pt>
                <c:pt idx="13">
                  <c:v>41.428781116472635</c:v>
                </c:pt>
                <c:pt idx="14">
                  <c:v>46.688207970046314</c:v>
                </c:pt>
                <c:pt idx="15">
                  <c:v>51.650327443782906</c:v>
                </c:pt>
                <c:pt idx="16">
                  <c:v>52.050801567147808</c:v>
                </c:pt>
                <c:pt idx="17">
                  <c:v>52.021894877188643</c:v>
                </c:pt>
                <c:pt idx="18">
                  <c:v>48.855368410358182</c:v>
                </c:pt>
                <c:pt idx="19">
                  <c:v>50.233268500757063</c:v>
                </c:pt>
                <c:pt idx="20">
                  <c:v>48.095081627129588</c:v>
                </c:pt>
              </c:numCache>
            </c:numRef>
          </c:val>
        </c:ser>
        <c:ser>
          <c:idx val="2"/>
          <c:order val="2"/>
          <c:tx>
            <c:strRef>
              <c:f>Wealth_IRN!$B$56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Wealth_IRN!$D$52:$X$52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-2.5079668333393923</c:v>
                </c:pt>
                <c:pt idx="2">
                  <c:v>-4.6123539793278994</c:v>
                </c:pt>
                <c:pt idx="3">
                  <c:v>-6.4801182710516825</c:v>
                </c:pt>
                <c:pt idx="4">
                  <c:v>-8.3147573692245569</c:v>
                </c:pt>
                <c:pt idx="5">
                  <c:v>-10.222264718582608</c:v>
                </c:pt>
                <c:pt idx="6">
                  <c:v>-12.233006309530269</c:v>
                </c:pt>
                <c:pt idx="7">
                  <c:v>-14.326472884769249</c:v>
                </c:pt>
                <c:pt idx="8">
                  <c:v>-16.334102391606152</c:v>
                </c:pt>
                <c:pt idx="9">
                  <c:v>-18.306960275302487</c:v>
                </c:pt>
                <c:pt idx="10">
                  <c:v>-20.117171799082577</c:v>
                </c:pt>
                <c:pt idx="11">
                  <c:v>-21.703985785286772</c:v>
                </c:pt>
                <c:pt idx="12">
                  <c:v>-23.171684502742973</c:v>
                </c:pt>
                <c:pt idx="13">
                  <c:v>-24.581082581879954</c:v>
                </c:pt>
                <c:pt idx="14">
                  <c:v>-25.966142832587146</c:v>
                </c:pt>
                <c:pt idx="15">
                  <c:v>-27.961070019821378</c:v>
                </c:pt>
                <c:pt idx="16">
                  <c:v>-29.321980219769618</c:v>
                </c:pt>
                <c:pt idx="17">
                  <c:v>-30.646442925173556</c:v>
                </c:pt>
                <c:pt idx="18">
                  <c:v>-31.956982222078356</c:v>
                </c:pt>
                <c:pt idx="19">
                  <c:v>-33.254999524717633</c:v>
                </c:pt>
                <c:pt idx="20">
                  <c:v>-34.524831050477033</c:v>
                </c:pt>
              </c:numCache>
            </c:numRef>
          </c:val>
        </c:ser>
        <c:ser>
          <c:idx val="4"/>
          <c:order val="3"/>
          <c:tx>
            <c:strRef>
              <c:f>Wealth_IRN!$B$53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Wealth_IRN!$D$52:$X$52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-1.1944838014007253</c:v>
                </c:pt>
                <c:pt idx="2">
                  <c:v>-2.0302660394909799</c:v>
                </c:pt>
                <c:pt idx="3">
                  <c:v>-3.7287606579054278</c:v>
                </c:pt>
                <c:pt idx="4">
                  <c:v>-4.4301521211451149</c:v>
                </c:pt>
                <c:pt idx="5">
                  <c:v>-5.1848693772856507</c:v>
                </c:pt>
                <c:pt idx="6">
                  <c:v>-5.9542266737535821</c:v>
                </c:pt>
                <c:pt idx="7">
                  <c:v>-7.6671124258400951</c:v>
                </c:pt>
                <c:pt idx="8">
                  <c:v>-8.2854099333547815</c:v>
                </c:pt>
                <c:pt idx="9">
                  <c:v>-8.8315572189544547</c:v>
                </c:pt>
                <c:pt idx="10">
                  <c:v>-9.2128213721967214</c:v>
                </c:pt>
                <c:pt idx="11">
                  <c:v>-9.2955423072420214</c:v>
                </c:pt>
                <c:pt idx="12">
                  <c:v>-10.185255770494228</c:v>
                </c:pt>
                <c:pt idx="13">
                  <c:v>-9.9404784708438605</c:v>
                </c:pt>
                <c:pt idx="14">
                  <c:v>-9.6429131234804348</c:v>
                </c:pt>
                <c:pt idx="15">
                  <c:v>-9.7875869078488336</c:v>
                </c:pt>
                <c:pt idx="16">
                  <c:v>-10.314925439664801</c:v>
                </c:pt>
                <c:pt idx="17">
                  <c:v>-10.86238942365172</c:v>
                </c:pt>
                <c:pt idx="18">
                  <c:v>-11.933413315595132</c:v>
                </c:pt>
                <c:pt idx="19">
                  <c:v>-12.315668253503132</c:v>
                </c:pt>
                <c:pt idx="20">
                  <c:v>-13.334958595862279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Wealth_IRN!$D$64:$X$64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8.2631921153937462</c:v>
                </c:pt>
                <c:pt idx="2">
                  <c:v>12.863676546837489</c:v>
                </c:pt>
                <c:pt idx="3">
                  <c:v>8.8376434287407601</c:v>
                </c:pt>
                <c:pt idx="4">
                  <c:v>9.0808733605383765</c:v>
                </c:pt>
                <c:pt idx="5">
                  <c:v>10.471499387080186</c:v>
                </c:pt>
                <c:pt idx="6">
                  <c:v>15.238627986010167</c:v>
                </c:pt>
                <c:pt idx="7">
                  <c:v>17.60438192570728</c:v>
                </c:pt>
                <c:pt idx="8">
                  <c:v>19.101771386152166</c:v>
                </c:pt>
                <c:pt idx="9">
                  <c:v>21.651470385129024</c:v>
                </c:pt>
                <c:pt idx="10">
                  <c:v>23.618599770164607</c:v>
                </c:pt>
                <c:pt idx="11">
                  <c:v>25.105849253171808</c:v>
                </c:pt>
                <c:pt idx="12">
                  <c:v>33.215374776192853</c:v>
                </c:pt>
                <c:pt idx="13">
                  <c:v>41.935020118138745</c:v>
                </c:pt>
                <c:pt idx="14">
                  <c:v>47.356141787318997</c:v>
                </c:pt>
                <c:pt idx="15">
                  <c:v>53.232842934028923</c:v>
                </c:pt>
                <c:pt idx="16">
                  <c:v>60.628941712466464</c:v>
                </c:pt>
                <c:pt idx="17">
                  <c:v>71.837475767758406</c:v>
                </c:pt>
                <c:pt idx="18">
                  <c:v>71.569273131569403</c:v>
                </c:pt>
                <c:pt idx="19">
                  <c:v>69.695509504474472</c:v>
                </c:pt>
                <c:pt idx="20">
                  <c:v>69.50247638539895</c:v>
                </c:pt>
              </c:numCache>
            </c:numRef>
          </c:val>
        </c:ser>
        <c:marker val="1"/>
        <c:axId val="77933568"/>
        <c:axId val="77947648"/>
      </c:lineChart>
      <c:catAx>
        <c:axId val="779335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947648"/>
        <c:crosses val="autoZero"/>
        <c:auto val="1"/>
        <c:lblAlgn val="ctr"/>
        <c:lblOffset val="100"/>
      </c:catAx>
      <c:valAx>
        <c:axId val="779476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9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Wealth_IRN!$B$40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Wealth_IRN!$D$38:$X$38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Wealth_IRN!$D$40:$X$40</c:f>
              <c:numCache>
                <c:formatCode>_(* #,##0_);_(* \(#,##0\);_(* "-"??_);_(@_)</c:formatCode>
                <c:ptCount val="21"/>
                <c:pt idx="0">
                  <c:v>8496.3535261698362</c:v>
                </c:pt>
                <c:pt idx="1">
                  <c:v>8452.322762139418</c:v>
                </c:pt>
                <c:pt idx="2">
                  <c:v>8466.7912190111001</c:v>
                </c:pt>
                <c:pt idx="3">
                  <c:v>8425.3252022403813</c:v>
                </c:pt>
                <c:pt idx="4">
                  <c:v>8309.7615704956297</c:v>
                </c:pt>
                <c:pt idx="5">
                  <c:v>8170.9903391614398</c:v>
                </c:pt>
                <c:pt idx="6">
                  <c:v>8101.2008134245061</c:v>
                </c:pt>
                <c:pt idx="7">
                  <c:v>8068.6233321678637</c:v>
                </c:pt>
                <c:pt idx="8">
                  <c:v>8042.0473590304346</c:v>
                </c:pt>
                <c:pt idx="9">
                  <c:v>8040.3719235592571</c:v>
                </c:pt>
                <c:pt idx="10">
                  <c:v>8061.5627943585841</c:v>
                </c:pt>
                <c:pt idx="11">
                  <c:v>8152.7668681633813</c:v>
                </c:pt>
                <c:pt idx="12">
                  <c:v>8313.6658819557015</c:v>
                </c:pt>
                <c:pt idx="13">
                  <c:v>8537.96477430304</c:v>
                </c:pt>
                <c:pt idx="14">
                  <c:v>8805.5157286678023</c:v>
                </c:pt>
                <c:pt idx="15">
                  <c:v>9111.7122979009746</c:v>
                </c:pt>
                <c:pt idx="16">
                  <c:v>9415.0561330152159</c:v>
                </c:pt>
                <c:pt idx="17">
                  <c:v>9744.6846378073842</c:v>
                </c:pt>
                <c:pt idx="18">
                  <c:v>10105.852763562063</c:v>
                </c:pt>
                <c:pt idx="19">
                  <c:v>10345.407176934228</c:v>
                </c:pt>
                <c:pt idx="20">
                  <c:v>10571.8173837989</c:v>
                </c:pt>
              </c:numCache>
            </c:numRef>
          </c:val>
        </c:ser>
        <c:ser>
          <c:idx val="1"/>
          <c:order val="1"/>
          <c:tx>
            <c:strRef>
              <c:f>Wealth_IRN!$B$41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Wealth_IRN!$D$38:$X$38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Wealth_IRN!$D$41:$X$41</c:f>
              <c:numCache>
                <c:formatCode>General</c:formatCode>
                <c:ptCount val="21"/>
                <c:pt idx="0">
                  <c:v>14907.535806584807</c:v>
                </c:pt>
                <c:pt idx="1">
                  <c:v>15438.543779693278</c:v>
                </c:pt>
                <c:pt idx="2">
                  <c:v>15968.812316195121</c:v>
                </c:pt>
                <c:pt idx="3">
                  <c:v>15711.548274577492</c:v>
                </c:pt>
                <c:pt idx="4">
                  <c:v>16324.308693840689</c:v>
                </c:pt>
                <c:pt idx="5">
                  <c:v>16959.201146395699</c:v>
                </c:pt>
                <c:pt idx="6">
                  <c:v>17573.388063223985</c:v>
                </c:pt>
                <c:pt idx="7">
                  <c:v>17427.186042822254</c:v>
                </c:pt>
                <c:pt idx="8">
                  <c:v>18119.853771345781</c:v>
                </c:pt>
                <c:pt idx="9">
                  <c:v>18826.320620299241</c:v>
                </c:pt>
                <c:pt idx="10">
                  <c:v>19549.815582261424</c:v>
                </c:pt>
                <c:pt idx="11">
                  <c:v>20317.022179668635</c:v>
                </c:pt>
                <c:pt idx="12">
                  <c:v>20285.20084386766</c:v>
                </c:pt>
                <c:pt idx="13">
                  <c:v>21083.546185754611</c:v>
                </c:pt>
                <c:pt idx="14">
                  <c:v>21867.597127172241</c:v>
                </c:pt>
                <c:pt idx="15">
                  <c:v>22607.326864485043</c:v>
                </c:pt>
                <c:pt idx="16">
                  <c:v>22667.027687821774</c:v>
                </c:pt>
                <c:pt idx="17">
                  <c:v>22662.71841266561</c:v>
                </c:pt>
                <c:pt idx="18">
                  <c:v>22190.667345797876</c:v>
                </c:pt>
                <c:pt idx="19">
                  <c:v>22396.078295153053</c:v>
                </c:pt>
                <c:pt idx="20">
                  <c:v>22077.32732135534</c:v>
                </c:pt>
              </c:numCache>
            </c:numRef>
          </c:val>
        </c:ser>
        <c:ser>
          <c:idx val="2"/>
          <c:order val="2"/>
          <c:tx>
            <c:strRef>
              <c:f>Wealth_IRN!$B$42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Wealth_IRN!$D$38:$X$38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Wealth_IRN!$D$42:$X$42</c:f>
              <c:numCache>
                <c:formatCode>_(* #,##0_);_(* \(#,##0\);_(* "-"??_);_(@_)</c:formatCode>
                <c:ptCount val="21"/>
                <c:pt idx="0">
                  <c:v>58358.795463399438</c:v>
                </c:pt>
                <c:pt idx="1">
                  <c:v>56895.176228841003</c:v>
                </c:pt>
                <c:pt idx="2">
                  <c:v>55667.081238555504</c:v>
                </c:pt>
                <c:pt idx="3">
                  <c:v>54577.076495810012</c:v>
                </c:pt>
                <c:pt idx="4">
                  <c:v>53506.403217015744</c:v>
                </c:pt>
                <c:pt idx="5">
                  <c:v>52393.204904554572</c:v>
                </c:pt>
                <c:pt idx="6">
                  <c:v>51219.760332195918</c:v>
                </c:pt>
                <c:pt idx="7">
                  <c:v>49998.038455457572</c:v>
                </c:pt>
                <c:pt idx="8">
                  <c:v>48826.410057899768</c:v>
                </c:pt>
                <c:pt idx="9">
                  <c:v>47675.073960769871</c:v>
                </c:pt>
                <c:pt idx="10">
                  <c:v>46618.656320152164</c:v>
                </c:pt>
                <c:pt idx="11">
                  <c:v>45692.61079155864</c:v>
                </c:pt>
                <c:pt idx="12">
                  <c:v>44836.079499019441</c:v>
                </c:pt>
                <c:pt idx="13">
                  <c:v>44013.571756750811</c:v>
                </c:pt>
                <c:pt idx="14">
                  <c:v>43205.26727799575</c:v>
                </c:pt>
                <c:pt idx="15">
                  <c:v>42041.051801153983</c:v>
                </c:pt>
                <c:pt idx="16">
                  <c:v>41246.841001125649</c:v>
                </c:pt>
                <c:pt idx="17">
                  <c:v>40473.900519889954</c:v>
                </c:pt>
                <c:pt idx="18">
                  <c:v>39709.085572141812</c:v>
                </c:pt>
                <c:pt idx="19">
                  <c:v>38951.578309415017</c:v>
                </c:pt>
                <c:pt idx="20">
                  <c:v>38210.519926567329</c:v>
                </c:pt>
              </c:numCache>
            </c:numRef>
          </c:val>
        </c:ser>
        <c:overlap val="100"/>
        <c:axId val="79967744"/>
        <c:axId val="79969280"/>
      </c:barChart>
      <c:catAx>
        <c:axId val="799677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969280"/>
        <c:crosses val="autoZero"/>
        <c:auto val="1"/>
        <c:lblAlgn val="ctr"/>
        <c:lblOffset val="100"/>
      </c:catAx>
      <c:valAx>
        <c:axId val="799692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96774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Wealth_IRN!$B$67:$B$69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Wealth_IRN!$C$67:$C$69</c:f>
              <c:numCache>
                <c:formatCode>_(* #,##0_);_(* \(#,##0\);_(* "-"??_);_(@_)</c:formatCode>
                <c:ptCount val="3"/>
                <c:pt idx="0">
                  <c:v>11.651059288463873</c:v>
                </c:pt>
                <c:pt idx="1">
                  <c:v>25.753386996015575</c:v>
                </c:pt>
                <c:pt idx="2">
                  <c:v>62.595553715520545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Wealth_IRN!$B$72:$B$75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Wealth_IRN!$C$72:$C$75</c:f>
              <c:numCache>
                <c:formatCode>_(* #,##0_);_(* \(#,##0\);_(* "-"??_);_(@_)</c:formatCode>
                <c:ptCount val="4"/>
                <c:pt idx="0">
                  <c:v>2.801018974822874</c:v>
                </c:pt>
                <c:pt idx="1">
                  <c:v>1.7415228089659518</c:v>
                </c:pt>
                <c:pt idx="2">
                  <c:v>95.182089580950759</c:v>
                </c:pt>
                <c:pt idx="3">
                  <c:v>0.27536863526041516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4486366182410.2109</v>
      </c>
      <c r="E7" s="13">
        <f t="shared" ref="E7:X7" si="0">+E8+E9+E10</f>
        <v>4529798232587.7549</v>
      </c>
      <c r="F7" s="13">
        <f t="shared" si="0"/>
        <v>4571271578215.9385</v>
      </c>
      <c r="G7" s="13">
        <f t="shared" si="0"/>
        <v>4560721210407.8467</v>
      </c>
      <c r="H7" s="13">
        <f t="shared" si="0"/>
        <v>4595336146501.4834</v>
      </c>
      <c r="I7" s="13">
        <f t="shared" si="0"/>
        <v>4632574435751.0937</v>
      </c>
      <c r="J7" s="13">
        <f t="shared" si="0"/>
        <v>4676382596659.4297</v>
      </c>
      <c r="K7" s="13">
        <f t="shared" si="0"/>
        <v>4677276452844.3027</v>
      </c>
      <c r="L7" s="13">
        <f t="shared" si="0"/>
        <v>4734239449875.3867</v>
      </c>
      <c r="M7" s="13">
        <f t="shared" si="0"/>
        <v>4791418551706.8193</v>
      </c>
      <c r="N7" s="13">
        <f t="shared" si="0"/>
        <v>4850362606537.5547</v>
      </c>
      <c r="O7" s="13">
        <f t="shared" si="0"/>
        <v>4917972232356.625</v>
      </c>
      <c r="P7" s="13">
        <f t="shared" si="0"/>
        <v>4935772025368.4258</v>
      </c>
      <c r="Q7" s="13">
        <f t="shared" si="0"/>
        <v>5011728541171.1895</v>
      </c>
      <c r="R7" s="13">
        <f t="shared" si="0"/>
        <v>5089727105277.1338</v>
      </c>
      <c r="S7" s="13">
        <f t="shared" si="0"/>
        <v>5143439179390.208</v>
      </c>
      <c r="T7" s="13">
        <f t="shared" si="0"/>
        <v>5175708478071.3018</v>
      </c>
      <c r="U7" s="13">
        <f t="shared" si="0"/>
        <v>5206312215438.0547</v>
      </c>
      <c r="V7" s="13">
        <f t="shared" si="0"/>
        <v>5205234182741.334</v>
      </c>
      <c r="W7" s="13">
        <f t="shared" si="0"/>
        <v>5243426216361.1758</v>
      </c>
      <c r="X7" s="13">
        <f t="shared" si="0"/>
        <v>5241746613391.0586</v>
      </c>
    </row>
    <row r="8" spans="1:24" s="22" customFormat="1" ht="15.75">
      <c r="A8" s="19">
        <v>1</v>
      </c>
      <c r="B8" s="20" t="s">
        <v>5</v>
      </c>
      <c r="C8" s="20"/>
      <c r="D8" s="21">
        <v>466199871355.04468</v>
      </c>
      <c r="E8" s="21">
        <v>473934796111.82471</v>
      </c>
      <c r="F8" s="21">
        <v>483179835575.64264</v>
      </c>
      <c r="G8" s="21">
        <v>488167083062.19739</v>
      </c>
      <c r="H8" s="21">
        <v>488685901331.53577</v>
      </c>
      <c r="I8" s="21">
        <v>488274801190.16882</v>
      </c>
      <c r="J8" s="21">
        <v>492680084892.16931</v>
      </c>
      <c r="K8" s="21">
        <v>499897448639.49249</v>
      </c>
      <c r="L8" s="21">
        <v>507718833263.18396</v>
      </c>
      <c r="M8" s="21">
        <v>516821494896.72247</v>
      </c>
      <c r="N8" s="21">
        <v>526761207747.50989</v>
      </c>
      <c r="O8" s="21">
        <v>540638937808.5965</v>
      </c>
      <c r="P8" s="21">
        <v>558785177874.00623</v>
      </c>
      <c r="Q8" s="21">
        <v>581108354389.3573</v>
      </c>
      <c r="R8" s="21">
        <v>606641239276.69141</v>
      </c>
      <c r="S8" s="21">
        <v>635377985739.2168</v>
      </c>
      <c r="T8" s="21">
        <v>664534301675.30737</v>
      </c>
      <c r="U8" s="21">
        <v>696116399954.71997</v>
      </c>
      <c r="V8" s="21">
        <v>730544931228.29211</v>
      </c>
      <c r="W8" s="21">
        <v>756633575819.70117</v>
      </c>
      <c r="X8" s="21">
        <v>782035707576.70801</v>
      </c>
    </row>
    <row r="9" spans="1:24" s="22" customFormat="1" ht="15.75">
      <c r="A9" s="19">
        <v>2</v>
      </c>
      <c r="B9" s="20" t="s">
        <v>38</v>
      </c>
      <c r="C9" s="20"/>
      <c r="D9" s="21">
        <v>817985180800.68359</v>
      </c>
      <c r="E9" s="21">
        <v>865663002277.54175</v>
      </c>
      <c r="F9" s="21">
        <v>911302512332.25073</v>
      </c>
      <c r="G9" s="21">
        <v>910334082956.45361</v>
      </c>
      <c r="H9" s="21">
        <v>960010638089.57776</v>
      </c>
      <c r="I9" s="21">
        <v>1013432916254.0984</v>
      </c>
      <c r="J9" s="21">
        <v>1068737650409.178</v>
      </c>
      <c r="K9" s="21">
        <v>1079714033128.864</v>
      </c>
      <c r="L9" s="21">
        <v>1143961307981.6941</v>
      </c>
      <c r="M9" s="21">
        <v>1210124016512.0249</v>
      </c>
      <c r="N9" s="21">
        <v>1277430286167.2964</v>
      </c>
      <c r="O9" s="21">
        <v>1347293927113.6318</v>
      </c>
      <c r="P9" s="21">
        <v>1363426161538.7505</v>
      </c>
      <c r="Q9" s="21">
        <v>1434981890013.2437</v>
      </c>
      <c r="R9" s="21">
        <v>1506531432116.1497</v>
      </c>
      <c r="S9" s="21">
        <v>1576454275165.5591</v>
      </c>
      <c r="T9" s="21">
        <v>1599886097626.2175</v>
      </c>
      <c r="U9" s="21">
        <v>1618922575842.5371</v>
      </c>
      <c r="V9" s="21">
        <v>1604147609244.5803</v>
      </c>
      <c r="W9" s="21">
        <v>1637985292892.1973</v>
      </c>
      <c r="X9" s="21">
        <v>1633140042658.8313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3202181130254.4824</v>
      </c>
      <c r="E10" s="21">
        <f t="shared" ref="E10:X10" si="1">+E13+E16+E19+E23</f>
        <v>3190200434198.3887</v>
      </c>
      <c r="F10" s="21">
        <f t="shared" si="1"/>
        <v>3176789230308.0454</v>
      </c>
      <c r="G10" s="21">
        <f t="shared" si="1"/>
        <v>3162220044389.1958</v>
      </c>
      <c r="H10" s="21">
        <f t="shared" si="1"/>
        <v>3146639607080.3696</v>
      </c>
      <c r="I10" s="21">
        <f t="shared" si="1"/>
        <v>3130866718306.8267</v>
      </c>
      <c r="J10" s="21">
        <f t="shared" si="1"/>
        <v>3114964861358.082</v>
      </c>
      <c r="K10" s="21">
        <f t="shared" si="1"/>
        <v>3097664971075.9463</v>
      </c>
      <c r="L10" s="21">
        <f t="shared" si="1"/>
        <v>3082559308630.5083</v>
      </c>
      <c r="M10" s="21">
        <f t="shared" si="1"/>
        <v>3064473040298.0718</v>
      </c>
      <c r="N10" s="21">
        <f t="shared" si="1"/>
        <v>3046171112622.748</v>
      </c>
      <c r="O10" s="21">
        <f t="shared" si="1"/>
        <v>3030039367434.3965</v>
      </c>
      <c r="P10" s="21">
        <f t="shared" si="1"/>
        <v>3013560685955.6689</v>
      </c>
      <c r="Q10" s="21">
        <f t="shared" si="1"/>
        <v>2995638296768.5879</v>
      </c>
      <c r="R10" s="21">
        <f t="shared" si="1"/>
        <v>2976554433884.2925</v>
      </c>
      <c r="S10" s="21">
        <f t="shared" si="1"/>
        <v>2931606918485.4321</v>
      </c>
      <c r="T10" s="21">
        <f t="shared" si="1"/>
        <v>2911288078769.7769</v>
      </c>
      <c r="U10" s="21">
        <f t="shared" si="1"/>
        <v>2891273239640.7974</v>
      </c>
      <c r="V10" s="21">
        <f t="shared" si="1"/>
        <v>2870541642268.4609</v>
      </c>
      <c r="W10" s="21">
        <f t="shared" si="1"/>
        <v>2848807347649.2773</v>
      </c>
      <c r="X10" s="21">
        <f t="shared" si="1"/>
        <v>2826570863155.5195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140918757323.65802</v>
      </c>
      <c r="E11" s="38">
        <f t="shared" ref="E11:X11" si="2">+E13+E16</f>
        <v>143069473997.95157</v>
      </c>
      <c r="F11" s="38">
        <f t="shared" si="2"/>
        <v>144205357069.72086</v>
      </c>
      <c r="G11" s="38">
        <f t="shared" si="2"/>
        <v>144731191653.40979</v>
      </c>
      <c r="H11" s="38">
        <f t="shared" si="2"/>
        <v>144740279282.48944</v>
      </c>
      <c r="I11" s="38">
        <f t="shared" si="2"/>
        <v>144815395689.10254</v>
      </c>
      <c r="J11" s="38">
        <f t="shared" si="2"/>
        <v>145131660674.53329</v>
      </c>
      <c r="K11" s="38">
        <f t="shared" si="2"/>
        <v>144279503379.26422</v>
      </c>
      <c r="L11" s="38">
        <f t="shared" si="2"/>
        <v>145652228805.22943</v>
      </c>
      <c r="M11" s="38">
        <f t="shared" si="2"/>
        <v>144075190365.3002</v>
      </c>
      <c r="N11" s="38">
        <f t="shared" si="2"/>
        <v>142924468162.92358</v>
      </c>
      <c r="O11" s="38">
        <f t="shared" si="2"/>
        <v>144310528230.39828</v>
      </c>
      <c r="P11" s="38">
        <f t="shared" si="2"/>
        <v>144665965205.06903</v>
      </c>
      <c r="Q11" s="38">
        <f t="shared" si="2"/>
        <v>145021402179.73975</v>
      </c>
      <c r="R11" s="38">
        <f t="shared" si="2"/>
        <v>145376839154.41049</v>
      </c>
      <c r="S11" s="38">
        <f t="shared" si="2"/>
        <v>121221245582.11629</v>
      </c>
      <c r="T11" s="38">
        <f t="shared" si="2"/>
        <v>121572861380.70012</v>
      </c>
      <c r="U11" s="38">
        <f t="shared" si="2"/>
        <v>121924477179.28395</v>
      </c>
      <c r="V11" s="38">
        <f t="shared" si="2"/>
        <v>122276092977.8678</v>
      </c>
      <c r="W11" s="38">
        <f t="shared" si="2"/>
        <v>122627708776.45163</v>
      </c>
      <c r="X11" s="38">
        <f t="shared" si="2"/>
        <v>122979324575.03546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3061262372930.8242</v>
      </c>
      <c r="E12" s="38">
        <f t="shared" ref="E12:X12" si="3">+E23+E19</f>
        <v>3047130960200.437</v>
      </c>
      <c r="F12" s="38">
        <f t="shared" si="3"/>
        <v>3032583873238.3247</v>
      </c>
      <c r="G12" s="38">
        <f t="shared" si="3"/>
        <v>3017488852735.7861</v>
      </c>
      <c r="H12" s="38">
        <f t="shared" si="3"/>
        <v>3001899327797.8804</v>
      </c>
      <c r="I12" s="38">
        <f t="shared" si="3"/>
        <v>2986051322617.7241</v>
      </c>
      <c r="J12" s="38">
        <f t="shared" si="3"/>
        <v>2969833200683.5488</v>
      </c>
      <c r="K12" s="38">
        <f t="shared" si="3"/>
        <v>2953385467696.6821</v>
      </c>
      <c r="L12" s="38">
        <f t="shared" si="3"/>
        <v>2936907079825.2788</v>
      </c>
      <c r="M12" s="38">
        <f t="shared" si="3"/>
        <v>2920397849932.7715</v>
      </c>
      <c r="N12" s="38">
        <f t="shared" si="3"/>
        <v>2903246644459.8247</v>
      </c>
      <c r="O12" s="38">
        <f t="shared" si="3"/>
        <v>2885728839203.998</v>
      </c>
      <c r="P12" s="38">
        <f t="shared" si="3"/>
        <v>2868894720750.6001</v>
      </c>
      <c r="Q12" s="38">
        <f t="shared" si="3"/>
        <v>2850616894588.8481</v>
      </c>
      <c r="R12" s="38">
        <f t="shared" si="3"/>
        <v>2831177594729.8818</v>
      </c>
      <c r="S12" s="38">
        <f t="shared" si="3"/>
        <v>2810385672903.3159</v>
      </c>
      <c r="T12" s="38">
        <f t="shared" si="3"/>
        <v>2789715217389.0767</v>
      </c>
      <c r="U12" s="38">
        <f t="shared" si="3"/>
        <v>2769348762461.5132</v>
      </c>
      <c r="V12" s="38">
        <f t="shared" si="3"/>
        <v>2748265549290.5933</v>
      </c>
      <c r="W12" s="38">
        <f t="shared" si="3"/>
        <v>2726179638872.8257</v>
      </c>
      <c r="X12" s="38">
        <f t="shared" si="3"/>
        <v>2703591538580.4839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88277604745.745132</v>
      </c>
      <c r="E13" s="13">
        <f t="shared" ref="E13:X13" si="4">+E14+E15</f>
        <v>90426410831.995224</v>
      </c>
      <c r="F13" s="13">
        <f t="shared" si="4"/>
        <v>91560383315.721054</v>
      </c>
      <c r="G13" s="13">
        <f t="shared" si="4"/>
        <v>92084307311.366547</v>
      </c>
      <c r="H13" s="13">
        <f t="shared" si="4"/>
        <v>92091484352.402771</v>
      </c>
      <c r="I13" s="13">
        <f t="shared" si="4"/>
        <v>92164690170.972412</v>
      </c>
      <c r="J13" s="13">
        <f t="shared" si="4"/>
        <v>92479044568.359711</v>
      </c>
      <c r="K13" s="13">
        <f t="shared" si="4"/>
        <v>91624976685.047211</v>
      </c>
      <c r="L13" s="13">
        <f t="shared" si="4"/>
        <v>92995791522.968948</v>
      </c>
      <c r="M13" s="13">
        <f t="shared" si="4"/>
        <v>91416842494.996277</v>
      </c>
      <c r="N13" s="13">
        <f t="shared" si="4"/>
        <v>90264209704.576218</v>
      </c>
      <c r="O13" s="13">
        <f t="shared" si="4"/>
        <v>91612058011.181976</v>
      </c>
      <c r="P13" s="13">
        <f t="shared" si="4"/>
        <v>91929283224.983765</v>
      </c>
      <c r="Q13" s="13">
        <f t="shared" si="4"/>
        <v>92246508438.785553</v>
      </c>
      <c r="R13" s="13">
        <f t="shared" si="4"/>
        <v>92563733652.587341</v>
      </c>
      <c r="S13" s="13">
        <f t="shared" si="4"/>
        <v>68369928319.424179</v>
      </c>
      <c r="T13" s="13">
        <f t="shared" si="4"/>
        <v>68687153533.22596</v>
      </c>
      <c r="U13" s="13">
        <f t="shared" si="4"/>
        <v>69004378747.02774</v>
      </c>
      <c r="V13" s="13">
        <f t="shared" si="4"/>
        <v>69321603960.829529</v>
      </c>
      <c r="W13" s="13">
        <f t="shared" si="4"/>
        <v>69638829174.631317</v>
      </c>
      <c r="X13" s="13">
        <f t="shared" si="4"/>
        <v>69956054388.43309</v>
      </c>
    </row>
    <row r="14" spans="1:24" ht="15.75">
      <c r="A14" s="8" t="s">
        <v>43</v>
      </c>
      <c r="B14" s="2" t="s">
        <v>27</v>
      </c>
      <c r="C14" s="10"/>
      <c r="D14" s="11">
        <v>23684235419.59016</v>
      </c>
      <c r="E14" s="11">
        <v>25833041505.840248</v>
      </c>
      <c r="F14" s="11">
        <v>26249309885.942135</v>
      </c>
      <c r="G14" s="11">
        <v>26773233881.587616</v>
      </c>
      <c r="H14" s="11">
        <v>26780410922.623856</v>
      </c>
      <c r="I14" s="11">
        <v>26853616741.193497</v>
      </c>
      <c r="J14" s="11">
        <v>26450267034.956841</v>
      </c>
      <c r="K14" s="11">
        <v>25596199151.644344</v>
      </c>
      <c r="L14" s="11">
        <v>26105769065.217346</v>
      </c>
      <c r="M14" s="11">
        <v>25388064961.593403</v>
      </c>
      <c r="N14" s="11">
        <v>23374187246.824615</v>
      </c>
      <c r="O14" s="11">
        <v>24722035553.430382</v>
      </c>
      <c r="P14" s="11">
        <v>25039260767.232166</v>
      </c>
      <c r="Q14" s="11">
        <v>25356485981.033947</v>
      </c>
      <c r="R14" s="11">
        <v>25673711194.835732</v>
      </c>
      <c r="S14" s="11">
        <v>25990936408.637516</v>
      </c>
      <c r="T14" s="11">
        <v>26308161622.439301</v>
      </c>
      <c r="U14" s="11">
        <v>26625386836.241081</v>
      </c>
      <c r="V14" s="11">
        <v>26942612050.042866</v>
      </c>
      <c r="W14" s="11">
        <v>27259837263.84465</v>
      </c>
      <c r="X14" s="11">
        <v>27577062477.646431</v>
      </c>
    </row>
    <row r="15" spans="1:24" ht="15.75">
      <c r="A15" s="8" t="s">
        <v>47</v>
      </c>
      <c r="B15" s="2" t="s">
        <v>6</v>
      </c>
      <c r="C15" s="10"/>
      <c r="D15" s="11">
        <v>64593369326.154976</v>
      </c>
      <c r="E15" s="11">
        <v>64593369326.154976</v>
      </c>
      <c r="F15" s="11">
        <v>65311073429.778923</v>
      </c>
      <c r="G15" s="11">
        <v>65311073429.778923</v>
      </c>
      <c r="H15" s="11">
        <v>65311073429.778923</v>
      </c>
      <c r="I15" s="11">
        <v>65311073429.778923</v>
      </c>
      <c r="J15" s="11">
        <v>66028777533.40287</v>
      </c>
      <c r="K15" s="11">
        <v>66028777533.40287</v>
      </c>
      <c r="L15" s="11">
        <v>66890022457.751602</v>
      </c>
      <c r="M15" s="11">
        <v>66028777533.40287</v>
      </c>
      <c r="N15" s="11">
        <v>66890022457.751602</v>
      </c>
      <c r="O15" s="11">
        <v>66890022457.751602</v>
      </c>
      <c r="P15" s="11">
        <v>66890022457.751602</v>
      </c>
      <c r="Q15" s="11">
        <v>66890022457.751602</v>
      </c>
      <c r="R15" s="11">
        <v>66890022457.751602</v>
      </c>
      <c r="S15" s="11">
        <v>42378991910.786659</v>
      </c>
      <c r="T15" s="11">
        <v>42378991910.786659</v>
      </c>
      <c r="U15" s="11">
        <v>42378991910.786659</v>
      </c>
      <c r="V15" s="11">
        <v>42378991910.786659</v>
      </c>
      <c r="W15" s="11">
        <v>42378991910.786659</v>
      </c>
      <c r="X15" s="11">
        <v>42378991910.786659</v>
      </c>
    </row>
    <row r="16" spans="1:24" ht="15.75">
      <c r="A16" s="15" t="s">
        <v>44</v>
      </c>
      <c r="B16" s="10" t="s">
        <v>11</v>
      </c>
      <c r="C16" s="10"/>
      <c r="D16" s="13">
        <f>+D17+D18</f>
        <v>52641152577.912895</v>
      </c>
      <c r="E16" s="13">
        <f t="shared" ref="E16:X16" si="5">+E17+E18</f>
        <v>52643063165.956345</v>
      </c>
      <c r="F16" s="13">
        <f t="shared" si="5"/>
        <v>52644973753.999794</v>
      </c>
      <c r="G16" s="13">
        <f t="shared" si="5"/>
        <v>52646884342.043236</v>
      </c>
      <c r="H16" s="13">
        <f t="shared" si="5"/>
        <v>52648794930.086685</v>
      </c>
      <c r="I16" s="13">
        <f t="shared" si="5"/>
        <v>52650705518.130135</v>
      </c>
      <c r="J16" s="13">
        <f t="shared" si="5"/>
        <v>52652616106.173584</v>
      </c>
      <c r="K16" s="13">
        <f t="shared" si="5"/>
        <v>52654526694.217026</v>
      </c>
      <c r="L16" s="13">
        <f t="shared" si="5"/>
        <v>52656437282.260475</v>
      </c>
      <c r="M16" s="13">
        <f t="shared" si="5"/>
        <v>52658347870.303925</v>
      </c>
      <c r="N16" s="13">
        <f t="shared" si="5"/>
        <v>52660258458.347366</v>
      </c>
      <c r="O16" s="13">
        <f t="shared" si="5"/>
        <v>52698470219.216316</v>
      </c>
      <c r="P16" s="13">
        <f t="shared" si="5"/>
        <v>52736681980.085266</v>
      </c>
      <c r="Q16" s="13">
        <f t="shared" si="5"/>
        <v>52774893740.954208</v>
      </c>
      <c r="R16" s="13">
        <f t="shared" si="5"/>
        <v>52813105501.823158</v>
      </c>
      <c r="S16" s="13">
        <f t="shared" si="5"/>
        <v>52851317262.692108</v>
      </c>
      <c r="T16" s="13">
        <f t="shared" si="5"/>
        <v>52885707847.474159</v>
      </c>
      <c r="U16" s="13">
        <f t="shared" si="5"/>
        <v>52920098432.25621</v>
      </c>
      <c r="V16" s="13">
        <f t="shared" si="5"/>
        <v>52954489017.038261</v>
      </c>
      <c r="W16" s="13">
        <f t="shared" si="5"/>
        <v>52988879601.820312</v>
      </c>
      <c r="X16" s="13">
        <f t="shared" si="5"/>
        <v>53023270186.602364</v>
      </c>
    </row>
    <row r="17" spans="1:24">
      <c r="A17" s="8" t="s">
        <v>45</v>
      </c>
      <c r="B17" s="2" t="s">
        <v>7</v>
      </c>
      <c r="C17" s="2"/>
      <c r="D17" s="14">
        <v>9858634304.1882267</v>
      </c>
      <c r="E17" s="14">
        <v>9860544892.2316761</v>
      </c>
      <c r="F17" s="14">
        <v>9862455480.2751236</v>
      </c>
      <c r="G17" s="14">
        <v>9864366068.3185673</v>
      </c>
      <c r="H17" s="14">
        <v>9866276656.3620167</v>
      </c>
      <c r="I17" s="14">
        <v>9868187244.4054642</v>
      </c>
      <c r="J17" s="14">
        <v>9870097832.4489117</v>
      </c>
      <c r="K17" s="14">
        <v>9872008420.4923592</v>
      </c>
      <c r="L17" s="14">
        <v>9873919008.5358067</v>
      </c>
      <c r="M17" s="14">
        <v>9875829596.5792542</v>
      </c>
      <c r="N17" s="14">
        <v>9877740184.6226997</v>
      </c>
      <c r="O17" s="14">
        <v>9915951945.4916458</v>
      </c>
      <c r="P17" s="14">
        <v>9954163706.3605938</v>
      </c>
      <c r="Q17" s="14">
        <v>9992375467.2295399</v>
      </c>
      <c r="R17" s="14">
        <v>10030587228.098488</v>
      </c>
      <c r="S17" s="14">
        <v>10068798988.967434</v>
      </c>
      <c r="T17" s="14">
        <v>10103189573.749487</v>
      </c>
      <c r="U17" s="14">
        <v>10137580158.531538</v>
      </c>
      <c r="V17" s="14">
        <v>10171970743.313589</v>
      </c>
      <c r="W17" s="14">
        <v>10206361328.095642</v>
      </c>
      <c r="X17" s="14">
        <v>10240751912.877695</v>
      </c>
    </row>
    <row r="18" spans="1:24">
      <c r="A18" s="8" t="s">
        <v>46</v>
      </c>
      <c r="B18" s="2" t="s">
        <v>62</v>
      </c>
      <c r="C18" s="2"/>
      <c r="D18" s="14">
        <v>42782518273.72467</v>
      </c>
      <c r="E18" s="14">
        <v>42782518273.72467</v>
      </c>
      <c r="F18" s="14">
        <v>42782518273.72467</v>
      </c>
      <c r="G18" s="14">
        <v>42782518273.72467</v>
      </c>
      <c r="H18" s="14">
        <v>42782518273.72467</v>
      </c>
      <c r="I18" s="14">
        <v>42782518273.72467</v>
      </c>
      <c r="J18" s="14">
        <v>42782518273.72467</v>
      </c>
      <c r="K18" s="14">
        <v>42782518273.72467</v>
      </c>
      <c r="L18" s="14">
        <v>42782518273.72467</v>
      </c>
      <c r="M18" s="14">
        <v>42782518273.72467</v>
      </c>
      <c r="N18" s="14">
        <v>42782518273.72467</v>
      </c>
      <c r="O18" s="14">
        <v>42782518273.72467</v>
      </c>
      <c r="P18" s="14">
        <v>42782518273.72467</v>
      </c>
      <c r="Q18" s="14">
        <v>42782518273.72467</v>
      </c>
      <c r="R18" s="14">
        <v>42782518273.72467</v>
      </c>
      <c r="S18" s="14">
        <v>42782518273.72467</v>
      </c>
      <c r="T18" s="14">
        <v>42782518273.72467</v>
      </c>
      <c r="U18" s="14">
        <v>42782518273.72467</v>
      </c>
      <c r="V18" s="14">
        <v>42782518273.72467</v>
      </c>
      <c r="W18" s="14">
        <v>42782518273.72467</v>
      </c>
      <c r="X18" s="14">
        <v>42782518273.72467</v>
      </c>
    </row>
    <row r="19" spans="1:24" ht="15.75">
      <c r="A19" s="15" t="s">
        <v>48</v>
      </c>
      <c r="B19" s="10" t="s">
        <v>12</v>
      </c>
      <c r="C19" s="10"/>
      <c r="D19" s="13">
        <f>+D20+D21+D22</f>
        <v>3052570283697.6074</v>
      </c>
      <c r="E19" s="13">
        <f t="shared" ref="E19:X19" si="6">+E20+E21+E22</f>
        <v>3038450798663.562</v>
      </c>
      <c r="F19" s="13">
        <f t="shared" si="6"/>
        <v>3023916576747.0405</v>
      </c>
      <c r="G19" s="13">
        <f t="shared" si="6"/>
        <v>3008848101128.5513</v>
      </c>
      <c r="H19" s="13">
        <f t="shared" si="6"/>
        <v>2993277733440.4111</v>
      </c>
      <c r="I19" s="13">
        <f t="shared" si="6"/>
        <v>2977449556441.022</v>
      </c>
      <c r="J19" s="13">
        <f t="shared" si="6"/>
        <v>2961254217434.5532</v>
      </c>
      <c r="K19" s="13">
        <f t="shared" si="6"/>
        <v>2944825558843.8159</v>
      </c>
      <c r="L19" s="13">
        <f t="shared" si="6"/>
        <v>2928372248729.2583</v>
      </c>
      <c r="M19" s="13">
        <f t="shared" si="6"/>
        <v>2911898263490.647</v>
      </c>
      <c r="N19" s="13">
        <f t="shared" si="6"/>
        <v>2894784510379.8667</v>
      </c>
      <c r="O19" s="13">
        <f t="shared" si="6"/>
        <v>2877312217232.5742</v>
      </c>
      <c r="P19" s="13">
        <f t="shared" si="6"/>
        <v>2860529962170.5029</v>
      </c>
      <c r="Q19" s="13">
        <f t="shared" si="6"/>
        <v>2842308236546.9346</v>
      </c>
      <c r="R19" s="13">
        <f t="shared" si="6"/>
        <v>2822924783922.5107</v>
      </c>
      <c r="S19" s="13">
        <f t="shared" si="6"/>
        <v>2802213371475.48</v>
      </c>
      <c r="T19" s="13">
        <f t="shared" si="6"/>
        <v>2781639665082.9492</v>
      </c>
      <c r="U19" s="13">
        <f t="shared" si="6"/>
        <v>2761376405629.2808</v>
      </c>
      <c r="V19" s="13">
        <f t="shared" si="6"/>
        <v>2740388985640.29</v>
      </c>
      <c r="W19" s="13">
        <f t="shared" si="6"/>
        <v>2718401223137.4321</v>
      </c>
      <c r="X19" s="13">
        <f t="shared" si="6"/>
        <v>2695922178004.9687</v>
      </c>
    </row>
    <row r="20" spans="1:24" s="16" customFormat="1">
      <c r="A20" s="8" t="s">
        <v>59</v>
      </c>
      <c r="B20" s="2" t="s">
        <v>13</v>
      </c>
      <c r="C20" s="2"/>
      <c r="D20" s="11">
        <v>1759826488133.8689</v>
      </c>
      <c r="E20" s="11">
        <v>1746787215527.009</v>
      </c>
      <c r="F20" s="11">
        <v>1733293786839.3286</v>
      </c>
      <c r="G20" s="11">
        <v>1719350840669.8875</v>
      </c>
      <c r="H20" s="11">
        <v>1705105378489.1484</v>
      </c>
      <c r="I20" s="11">
        <v>1690742712096.8308</v>
      </c>
      <c r="J20" s="11">
        <v>1676215246674.1162</v>
      </c>
      <c r="K20" s="11">
        <v>1661732508438.6375</v>
      </c>
      <c r="L20" s="11">
        <v>1647348324764.325</v>
      </c>
      <c r="M20" s="11">
        <v>1633261876784.5166</v>
      </c>
      <c r="N20" s="11">
        <v>1618635163880.8132</v>
      </c>
      <c r="O20" s="11">
        <v>1603882784618.9106</v>
      </c>
      <c r="P20" s="11">
        <v>1590189991697.3394</v>
      </c>
      <c r="Q20" s="11">
        <v>1575305382886.1953</v>
      </c>
      <c r="R20" s="11">
        <v>1559378875457.5918</v>
      </c>
      <c r="S20" s="11">
        <v>1542933227967.8127</v>
      </c>
      <c r="T20" s="11">
        <v>1526836213898.8342</v>
      </c>
      <c r="U20" s="11">
        <v>1511184623941.8682</v>
      </c>
      <c r="V20" s="11">
        <v>1494987749871.8762</v>
      </c>
      <c r="W20" s="11">
        <v>1478802450929.3982</v>
      </c>
      <c r="X20" s="11">
        <v>1462326482243.9897</v>
      </c>
    </row>
    <row r="21" spans="1:24" s="16" customFormat="1">
      <c r="A21" s="8" t="s">
        <v>60</v>
      </c>
      <c r="B21" s="2" t="s">
        <v>14</v>
      </c>
      <c r="C21" s="2"/>
      <c r="D21" s="11">
        <v>1271305303046.491</v>
      </c>
      <c r="E21" s="11">
        <v>1270240770641.2375</v>
      </c>
      <c r="F21" s="11">
        <v>1269216969936.1301</v>
      </c>
      <c r="G21" s="11">
        <v>1268108398010.8105</v>
      </c>
      <c r="H21" s="11">
        <v>1266806120035.0503</v>
      </c>
      <c r="I21" s="11">
        <v>1265360524455.8418</v>
      </c>
      <c r="J21" s="11">
        <v>1263713843401.7476</v>
      </c>
      <c r="K21" s="11">
        <v>1261789098076.146</v>
      </c>
      <c r="L21" s="11">
        <v>1259741496665.9319</v>
      </c>
      <c r="M21" s="11">
        <v>1257374469435.7244</v>
      </c>
      <c r="N21" s="11">
        <v>1254907519256.6982</v>
      </c>
      <c r="O21" s="11">
        <v>1252204685395.2156</v>
      </c>
      <c r="P21" s="11">
        <v>1249133283279.894</v>
      </c>
      <c r="Q21" s="11">
        <v>1245816168995.3474</v>
      </c>
      <c r="R21" s="11">
        <v>1242380293829.0078</v>
      </c>
      <c r="S21" s="11">
        <v>1238141758909.8645</v>
      </c>
      <c r="T21" s="11">
        <v>1233693959126.5974</v>
      </c>
      <c r="U21" s="11">
        <v>1229111427170.5378</v>
      </c>
      <c r="V21" s="11">
        <v>1224348706290.3796</v>
      </c>
      <c r="W21" s="11">
        <v>1218566402758.2212</v>
      </c>
      <c r="X21" s="11">
        <v>1212581263836.1653</v>
      </c>
    </row>
    <row r="22" spans="1:24" s="16" customFormat="1">
      <c r="A22" s="8" t="s">
        <v>61</v>
      </c>
      <c r="B22" s="2" t="s">
        <v>15</v>
      </c>
      <c r="C22" s="2"/>
      <c r="D22" s="11">
        <v>21438492517.247444</v>
      </c>
      <c r="E22" s="11">
        <v>21422812495.315556</v>
      </c>
      <c r="F22" s="11">
        <v>21405819971.58152</v>
      </c>
      <c r="G22" s="11">
        <v>21388862447.853203</v>
      </c>
      <c r="H22" s="11">
        <v>21366234916.212589</v>
      </c>
      <c r="I22" s="11">
        <v>21346319888.349335</v>
      </c>
      <c r="J22" s="11">
        <v>21325127358.689655</v>
      </c>
      <c r="K22" s="11">
        <v>21303952329.032841</v>
      </c>
      <c r="L22" s="11">
        <v>21282427299.001286</v>
      </c>
      <c r="M22" s="11">
        <v>21261917270.405731</v>
      </c>
      <c r="N22" s="11">
        <v>21241827242.35511</v>
      </c>
      <c r="O22" s="11">
        <v>21224747218.448009</v>
      </c>
      <c r="P22" s="11">
        <v>21206687193.26939</v>
      </c>
      <c r="Q22" s="11">
        <v>21186684665.391834</v>
      </c>
      <c r="R22" s="11">
        <v>21165614635.910942</v>
      </c>
      <c r="S22" s="11">
        <v>21138384597.802608</v>
      </c>
      <c r="T22" s="11">
        <v>21109492057.517387</v>
      </c>
      <c r="U22" s="11">
        <v>21080354516.874596</v>
      </c>
      <c r="V22" s="11">
        <v>21052529478.033958</v>
      </c>
      <c r="W22" s="11">
        <v>21032369449.813137</v>
      </c>
      <c r="X22" s="11">
        <v>21014431924.813301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8692089233.2166862</v>
      </c>
      <c r="E23" s="13">
        <f t="shared" ref="E23:X23" si="7">+E24+E25+E26+E27+E28+E29+E30+E31+E32+E33</f>
        <v>8680161536.8752232</v>
      </c>
      <c r="F23" s="13">
        <f t="shared" si="7"/>
        <v>8667296491.2842178</v>
      </c>
      <c r="G23" s="13">
        <f t="shared" si="7"/>
        <v>8640751607.2346687</v>
      </c>
      <c r="H23" s="13">
        <f t="shared" si="7"/>
        <v>8621594357.4692516</v>
      </c>
      <c r="I23" s="13">
        <f t="shared" si="7"/>
        <v>8601766176.7019672</v>
      </c>
      <c r="J23" s="13">
        <f t="shared" si="7"/>
        <v>8578983248.9954538</v>
      </c>
      <c r="K23" s="13">
        <f t="shared" si="7"/>
        <v>8559908852.8662071</v>
      </c>
      <c r="L23" s="13">
        <f t="shared" si="7"/>
        <v>8534831096.0205431</v>
      </c>
      <c r="M23" s="13">
        <f t="shared" si="7"/>
        <v>8499586442.1247149</v>
      </c>
      <c r="N23" s="13">
        <f t="shared" si="7"/>
        <v>8462134079.9581308</v>
      </c>
      <c r="O23" s="13">
        <f t="shared" si="7"/>
        <v>8416621971.424016</v>
      </c>
      <c r="P23" s="13">
        <f t="shared" si="7"/>
        <v>8364758580.0971041</v>
      </c>
      <c r="Q23" s="13">
        <f t="shared" si="7"/>
        <v>8308658041.9136391</v>
      </c>
      <c r="R23" s="13">
        <f t="shared" si="7"/>
        <v>8252810807.3712645</v>
      </c>
      <c r="S23" s="13">
        <f t="shared" si="7"/>
        <v>8172301427.8360443</v>
      </c>
      <c r="T23" s="13">
        <f t="shared" si="7"/>
        <v>8075552306.12743</v>
      </c>
      <c r="U23" s="13">
        <f t="shared" si="7"/>
        <v>7972356832.2323227</v>
      </c>
      <c r="V23" s="13">
        <f t="shared" si="7"/>
        <v>7876563650.3032818</v>
      </c>
      <c r="W23" s="13">
        <f t="shared" si="7"/>
        <v>7778415735.393508</v>
      </c>
      <c r="X23" s="13">
        <f t="shared" si="7"/>
        <v>7669360575.5152607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8692089233.2166862</v>
      </c>
      <c r="E27" s="11">
        <v>8680161536.8752232</v>
      </c>
      <c r="F27" s="11">
        <v>8667296491.2842178</v>
      </c>
      <c r="G27" s="11">
        <v>8640751607.2346687</v>
      </c>
      <c r="H27" s="11">
        <v>8621594357.4692516</v>
      </c>
      <c r="I27" s="11">
        <v>8601766176.7019672</v>
      </c>
      <c r="J27" s="11">
        <v>8578983248.9954538</v>
      </c>
      <c r="K27" s="11">
        <v>8559908852.8662071</v>
      </c>
      <c r="L27" s="11">
        <v>8534831096.0205431</v>
      </c>
      <c r="M27" s="11">
        <v>8499586442.1247149</v>
      </c>
      <c r="N27" s="11">
        <v>8462134079.9581308</v>
      </c>
      <c r="O27" s="11">
        <v>8416621971.424016</v>
      </c>
      <c r="P27" s="11">
        <v>8364758580.0971041</v>
      </c>
      <c r="Q27" s="11">
        <v>8308658041.9136391</v>
      </c>
      <c r="R27" s="11">
        <v>8252810807.3712645</v>
      </c>
      <c r="S27" s="11">
        <v>8172301427.8360443</v>
      </c>
      <c r="T27" s="11">
        <v>8075552306.12743</v>
      </c>
      <c r="U27" s="11">
        <v>7972356832.2323227</v>
      </c>
      <c r="V27" s="11">
        <v>7876563650.3032818</v>
      </c>
      <c r="W27" s="11">
        <v>7778415735.393508</v>
      </c>
      <c r="X27" s="11">
        <v>7669360575.5152607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105572187819.8</v>
      </c>
      <c r="E35" s="11">
        <v>116797433035.9576</v>
      </c>
      <c r="F35" s="11">
        <v>123923620029.5616</v>
      </c>
      <c r="G35" s="11">
        <v>121330753810.4371</v>
      </c>
      <c r="H35" s="11">
        <v>123424052087.8663</v>
      </c>
      <c r="I35" s="11">
        <v>127013478611.33</v>
      </c>
      <c r="J35" s="11">
        <v>134841518945.6763</v>
      </c>
      <c r="K35" s="11">
        <v>140189320073.9704</v>
      </c>
      <c r="L35" s="11">
        <v>144672109790.40881</v>
      </c>
      <c r="M35" s="11">
        <v>150449843120.9921</v>
      </c>
      <c r="N35" s="11">
        <v>155413345969.78641</v>
      </c>
      <c r="O35" s="11">
        <v>159620938521.698</v>
      </c>
      <c r="P35" s="11">
        <v>172272758972.65149</v>
      </c>
      <c r="Q35" s="11">
        <v>185866992323.06421</v>
      </c>
      <c r="R35" s="11">
        <v>195323870705.47891</v>
      </c>
      <c r="S35" s="11">
        <v>205586205736.55521</v>
      </c>
      <c r="T35" s="11">
        <v>218136446782.5835</v>
      </c>
      <c r="U35" s="11">
        <v>236179341960.892</v>
      </c>
      <c r="V35" s="11">
        <v>238629111249.08249</v>
      </c>
      <c r="W35" s="11">
        <v>238791200094.20291</v>
      </c>
      <c r="X35" s="11">
        <v>241247557677.23029</v>
      </c>
    </row>
    <row r="36" spans="1:24" ht="15.75">
      <c r="A36" s="25">
        <v>5</v>
      </c>
      <c r="B36" s="9" t="s">
        <v>9</v>
      </c>
      <c r="C36" s="10"/>
      <c r="D36" s="11">
        <v>54870583</v>
      </c>
      <c r="E36" s="11">
        <v>56071545</v>
      </c>
      <c r="F36" s="11">
        <v>57067644.999999993</v>
      </c>
      <c r="G36" s="11">
        <v>57940443.999999993</v>
      </c>
      <c r="H36" s="11">
        <v>58808655.000000007</v>
      </c>
      <c r="I36" s="11">
        <v>59757114</v>
      </c>
      <c r="J36" s="11">
        <v>60815685.999999993</v>
      </c>
      <c r="K36" s="11">
        <v>61955730</v>
      </c>
      <c r="L36" s="11">
        <v>63133032.000000007</v>
      </c>
      <c r="M36" s="11">
        <v>64278307</v>
      </c>
      <c r="N36" s="11">
        <v>65342318.999999985</v>
      </c>
      <c r="O36" s="11">
        <v>66313553.000000015</v>
      </c>
      <c r="P36" s="11">
        <v>67212850</v>
      </c>
      <c r="Q36" s="11">
        <v>68061695</v>
      </c>
      <c r="R36" s="11">
        <v>68893323.000000015</v>
      </c>
      <c r="S36" s="11">
        <v>69732007</v>
      </c>
      <c r="T36" s="11">
        <v>70582086</v>
      </c>
      <c r="U36" s="11">
        <v>71435497.999999985</v>
      </c>
      <c r="V36" s="11">
        <v>72289291</v>
      </c>
      <c r="W36" s="11">
        <v>73137148.00000003</v>
      </c>
      <c r="X36" s="11">
        <v>73973630.000000015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81762.684796154092</v>
      </c>
      <c r="E39" s="11">
        <f t="shared" si="8"/>
        <v>80786.042770673695</v>
      </c>
      <c r="F39" s="11">
        <f t="shared" si="8"/>
        <v>80102.684773761721</v>
      </c>
      <c r="G39" s="11">
        <f t="shared" si="8"/>
        <v>78713.949972627874</v>
      </c>
      <c r="H39" s="11">
        <f t="shared" si="8"/>
        <v>78140.473481352077</v>
      </c>
      <c r="I39" s="11">
        <f t="shared" si="8"/>
        <v>77523.396390111709</v>
      </c>
      <c r="J39" s="11">
        <f t="shared" si="8"/>
        <v>76894.349208844418</v>
      </c>
      <c r="K39" s="11">
        <f t="shared" si="8"/>
        <v>75493.847830447688</v>
      </c>
      <c r="L39" s="11">
        <f t="shared" si="8"/>
        <v>74988.311188275984</v>
      </c>
      <c r="M39" s="11">
        <f t="shared" si="8"/>
        <v>74541.766504628366</v>
      </c>
      <c r="N39" s="11">
        <f t="shared" si="8"/>
        <v>74230.034696772171</v>
      </c>
      <c r="O39" s="11">
        <f t="shared" si="8"/>
        <v>74162.399839390651</v>
      </c>
      <c r="P39" s="11">
        <f t="shared" si="8"/>
        <v>73434.946224842803</v>
      </c>
      <c r="Q39" s="11">
        <f t="shared" si="8"/>
        <v>73635.082716808465</v>
      </c>
      <c r="R39" s="11">
        <f t="shared" si="8"/>
        <v>73878.380133835803</v>
      </c>
      <c r="S39" s="11">
        <f t="shared" si="8"/>
        <v>73760.090963540002</v>
      </c>
      <c r="T39" s="11">
        <f t="shared" si="8"/>
        <v>73328.924821962646</v>
      </c>
      <c r="U39" s="11">
        <f t="shared" si="8"/>
        <v>72881.303570362958</v>
      </c>
      <c r="V39" s="11">
        <f t="shared" si="8"/>
        <v>72005.605681501766</v>
      </c>
      <c r="W39" s="11">
        <f t="shared" si="8"/>
        <v>71693.063781502307</v>
      </c>
      <c r="X39" s="11">
        <f t="shared" si="8"/>
        <v>70859.664631721564</v>
      </c>
    </row>
    <row r="40" spans="1:24" ht="15.75">
      <c r="B40" s="20" t="s">
        <v>5</v>
      </c>
      <c r="C40" s="7"/>
      <c r="D40" s="11">
        <f t="shared" ref="D40:X40" si="9">+D8/D36</f>
        <v>8496.3535261698362</v>
      </c>
      <c r="E40" s="11">
        <f t="shared" si="9"/>
        <v>8452.322762139418</v>
      </c>
      <c r="F40" s="11">
        <f t="shared" si="9"/>
        <v>8466.7912190111001</v>
      </c>
      <c r="G40" s="11">
        <f t="shared" si="9"/>
        <v>8425.3252022403813</v>
      </c>
      <c r="H40" s="11">
        <f t="shared" si="9"/>
        <v>8309.7615704956297</v>
      </c>
      <c r="I40" s="11">
        <f t="shared" si="9"/>
        <v>8170.9903391614398</v>
      </c>
      <c r="J40" s="11">
        <f t="shared" si="9"/>
        <v>8101.2008134245061</v>
      </c>
      <c r="K40" s="11">
        <f t="shared" si="9"/>
        <v>8068.6233321678637</v>
      </c>
      <c r="L40" s="11">
        <f t="shared" si="9"/>
        <v>8042.0473590304346</v>
      </c>
      <c r="M40" s="11">
        <f t="shared" si="9"/>
        <v>8040.3719235592571</v>
      </c>
      <c r="N40" s="11">
        <f t="shared" si="9"/>
        <v>8061.5627943585841</v>
      </c>
      <c r="O40" s="11">
        <f t="shared" si="9"/>
        <v>8152.7668681633813</v>
      </c>
      <c r="P40" s="11">
        <f t="shared" si="9"/>
        <v>8313.6658819557015</v>
      </c>
      <c r="Q40" s="11">
        <f t="shared" si="9"/>
        <v>8537.96477430304</v>
      </c>
      <c r="R40" s="11">
        <f t="shared" si="9"/>
        <v>8805.5157286678023</v>
      </c>
      <c r="S40" s="11">
        <f t="shared" si="9"/>
        <v>9111.7122979009746</v>
      </c>
      <c r="T40" s="11">
        <f t="shared" si="9"/>
        <v>9415.0561330152159</v>
      </c>
      <c r="U40" s="11">
        <f t="shared" si="9"/>
        <v>9744.6846378073842</v>
      </c>
      <c r="V40" s="11">
        <f t="shared" si="9"/>
        <v>10105.852763562063</v>
      </c>
      <c r="W40" s="11">
        <f t="shared" si="9"/>
        <v>10345.407176934228</v>
      </c>
      <c r="X40" s="11">
        <f t="shared" si="9"/>
        <v>10571.8173837989</v>
      </c>
    </row>
    <row r="41" spans="1:24" ht="15.75">
      <c r="B41" s="20" t="s">
        <v>38</v>
      </c>
      <c r="C41" s="7"/>
      <c r="D41" s="37">
        <f>+D9/D36</f>
        <v>14907.535806584807</v>
      </c>
      <c r="E41" s="37">
        <f t="shared" ref="E41:X41" si="10">+E9/E36</f>
        <v>15438.543779693278</v>
      </c>
      <c r="F41" s="37">
        <f t="shared" si="10"/>
        <v>15968.812316195121</v>
      </c>
      <c r="G41" s="37">
        <f t="shared" si="10"/>
        <v>15711.548274577492</v>
      </c>
      <c r="H41" s="37">
        <f t="shared" si="10"/>
        <v>16324.308693840689</v>
      </c>
      <c r="I41" s="37">
        <f t="shared" si="10"/>
        <v>16959.201146395699</v>
      </c>
      <c r="J41" s="37">
        <f t="shared" si="10"/>
        <v>17573.388063223985</v>
      </c>
      <c r="K41" s="37">
        <f t="shared" si="10"/>
        <v>17427.186042822254</v>
      </c>
      <c r="L41" s="37">
        <f t="shared" si="10"/>
        <v>18119.853771345781</v>
      </c>
      <c r="M41" s="37">
        <f t="shared" si="10"/>
        <v>18826.320620299241</v>
      </c>
      <c r="N41" s="37">
        <f t="shared" si="10"/>
        <v>19549.815582261424</v>
      </c>
      <c r="O41" s="37">
        <f t="shared" si="10"/>
        <v>20317.022179668635</v>
      </c>
      <c r="P41" s="37">
        <f t="shared" si="10"/>
        <v>20285.20084386766</v>
      </c>
      <c r="Q41" s="37">
        <f t="shared" si="10"/>
        <v>21083.546185754611</v>
      </c>
      <c r="R41" s="37">
        <f t="shared" si="10"/>
        <v>21867.597127172241</v>
      </c>
      <c r="S41" s="37">
        <f t="shared" si="10"/>
        <v>22607.326864485043</v>
      </c>
      <c r="T41" s="37">
        <f t="shared" si="10"/>
        <v>22667.027687821774</v>
      </c>
      <c r="U41" s="37">
        <f t="shared" si="10"/>
        <v>22662.71841266561</v>
      </c>
      <c r="V41" s="37">
        <f t="shared" si="10"/>
        <v>22190.667345797876</v>
      </c>
      <c r="W41" s="37">
        <f t="shared" si="10"/>
        <v>22396.078295153053</v>
      </c>
      <c r="X41" s="37">
        <f t="shared" si="10"/>
        <v>22077.32732135534</v>
      </c>
    </row>
    <row r="42" spans="1:24" ht="15.75">
      <c r="B42" s="20" t="s">
        <v>10</v>
      </c>
      <c r="C42" s="9"/>
      <c r="D42" s="11">
        <f t="shared" ref="D42:X42" si="11">+D10/D36</f>
        <v>58358.795463399438</v>
      </c>
      <c r="E42" s="11">
        <f t="shared" si="11"/>
        <v>56895.176228841003</v>
      </c>
      <c r="F42" s="11">
        <f t="shared" si="11"/>
        <v>55667.081238555504</v>
      </c>
      <c r="G42" s="11">
        <f t="shared" si="11"/>
        <v>54577.076495810012</v>
      </c>
      <c r="H42" s="11">
        <f t="shared" si="11"/>
        <v>53506.403217015744</v>
      </c>
      <c r="I42" s="11">
        <f t="shared" si="11"/>
        <v>52393.204904554572</v>
      </c>
      <c r="J42" s="11">
        <f t="shared" si="11"/>
        <v>51219.760332195918</v>
      </c>
      <c r="K42" s="11">
        <f t="shared" si="11"/>
        <v>49998.038455457572</v>
      </c>
      <c r="L42" s="11">
        <f t="shared" si="11"/>
        <v>48826.410057899768</v>
      </c>
      <c r="M42" s="11">
        <f t="shared" si="11"/>
        <v>47675.073960769871</v>
      </c>
      <c r="N42" s="11">
        <f t="shared" si="11"/>
        <v>46618.656320152164</v>
      </c>
      <c r="O42" s="11">
        <f t="shared" si="11"/>
        <v>45692.61079155864</v>
      </c>
      <c r="P42" s="11">
        <f t="shared" si="11"/>
        <v>44836.079499019441</v>
      </c>
      <c r="Q42" s="11">
        <f t="shared" si="11"/>
        <v>44013.571756750811</v>
      </c>
      <c r="R42" s="11">
        <f t="shared" si="11"/>
        <v>43205.26727799575</v>
      </c>
      <c r="S42" s="11">
        <f t="shared" si="11"/>
        <v>42041.051801153983</v>
      </c>
      <c r="T42" s="11">
        <f t="shared" si="11"/>
        <v>41246.841001125649</v>
      </c>
      <c r="U42" s="11">
        <f t="shared" si="11"/>
        <v>40473.900519889954</v>
      </c>
      <c r="V42" s="11">
        <f t="shared" si="11"/>
        <v>39709.085572141812</v>
      </c>
      <c r="W42" s="11">
        <f t="shared" si="11"/>
        <v>38951.578309415017</v>
      </c>
      <c r="X42" s="11">
        <f t="shared" si="11"/>
        <v>38210.519926567329</v>
      </c>
    </row>
    <row r="43" spans="1:24" ht="15.75">
      <c r="B43" s="26" t="s">
        <v>32</v>
      </c>
      <c r="C43" s="9"/>
      <c r="D43" s="11">
        <f t="shared" ref="D43:X43" si="12">+D11/D36</f>
        <v>2568.2022974616111</v>
      </c>
      <c r="E43" s="11">
        <f t="shared" si="12"/>
        <v>2551.5521999251414</v>
      </c>
      <c r="F43" s="11">
        <f t="shared" si="12"/>
        <v>2526.9197120315876</v>
      </c>
      <c r="G43" s="11">
        <f t="shared" si="12"/>
        <v>2497.9303170926651</v>
      </c>
      <c r="H43" s="11">
        <f t="shared" si="12"/>
        <v>2461.2071009358983</v>
      </c>
      <c r="I43" s="11">
        <f t="shared" si="12"/>
        <v>2423.4000940725241</v>
      </c>
      <c r="J43" s="11">
        <f t="shared" si="12"/>
        <v>2386.4182124745466</v>
      </c>
      <c r="K43" s="11">
        <f t="shared" si="12"/>
        <v>2328.7515679221956</v>
      </c>
      <c r="L43" s="11">
        <f t="shared" si="12"/>
        <v>2307.0684899979051</v>
      </c>
      <c r="M43" s="11">
        <f t="shared" si="12"/>
        <v>2241.4278951886554</v>
      </c>
      <c r="N43" s="11">
        <f t="shared" si="12"/>
        <v>2187.3185762342414</v>
      </c>
      <c r="O43" s="11">
        <f t="shared" si="12"/>
        <v>2176.1845309419364</v>
      </c>
      <c r="P43" s="11">
        <f t="shared" si="12"/>
        <v>2152.355765379225</v>
      </c>
      <c r="Q43" s="11">
        <f t="shared" si="12"/>
        <v>2130.7345075631711</v>
      </c>
      <c r="R43" s="11">
        <f t="shared" si="12"/>
        <v>2110.1731317911672</v>
      </c>
      <c r="S43" s="11">
        <f t="shared" si="12"/>
        <v>1738.3874464149051</v>
      </c>
      <c r="T43" s="11">
        <f t="shared" si="12"/>
        <v>1722.432252578935</v>
      </c>
      <c r="U43" s="11">
        <f t="shared" si="12"/>
        <v>1706.7771709141578</v>
      </c>
      <c r="V43" s="11">
        <f t="shared" si="12"/>
        <v>1691.4828086758771</v>
      </c>
      <c r="W43" s="11">
        <f t="shared" si="12"/>
        <v>1676.6815787847179</v>
      </c>
      <c r="X43" s="11">
        <f t="shared" si="12"/>
        <v>1662.4751898079821</v>
      </c>
    </row>
    <row r="44" spans="1:24" ht="15.75">
      <c r="B44" s="26" t="s">
        <v>33</v>
      </c>
      <c r="C44" s="9"/>
      <c r="D44" s="11">
        <f t="shared" ref="D44:X44" si="13">+D12/D36</f>
        <v>55790.593165937826</v>
      </c>
      <c r="E44" s="11">
        <f t="shared" si="13"/>
        <v>54343.62402891586</v>
      </c>
      <c r="F44" s="11">
        <f t="shared" si="13"/>
        <v>53140.161526523916</v>
      </c>
      <c r="G44" s="11">
        <f t="shared" si="13"/>
        <v>52079.146178717347</v>
      </c>
      <c r="H44" s="11">
        <f t="shared" si="13"/>
        <v>51045.196116079853</v>
      </c>
      <c r="I44" s="11">
        <f t="shared" si="13"/>
        <v>49969.804810482048</v>
      </c>
      <c r="J44" s="11">
        <f t="shared" si="13"/>
        <v>48833.342119721368</v>
      </c>
      <c r="K44" s="11">
        <f t="shared" si="13"/>
        <v>47669.286887535374</v>
      </c>
      <c r="L44" s="11">
        <f t="shared" si="13"/>
        <v>46519.341567901865</v>
      </c>
      <c r="M44" s="11">
        <f t="shared" si="13"/>
        <v>45433.646065581212</v>
      </c>
      <c r="N44" s="11">
        <f t="shared" si="13"/>
        <v>44431.337743917924</v>
      </c>
      <c r="O44" s="11">
        <f t="shared" si="13"/>
        <v>43516.426260616703</v>
      </c>
      <c r="P44" s="11">
        <f t="shared" si="13"/>
        <v>42683.723733640218</v>
      </c>
      <c r="Q44" s="11">
        <f t="shared" si="13"/>
        <v>41882.837249187643</v>
      </c>
      <c r="R44" s="11">
        <f t="shared" si="13"/>
        <v>41095.094146204581</v>
      </c>
      <c r="S44" s="11">
        <f t="shared" si="13"/>
        <v>40302.664354739078</v>
      </c>
      <c r="T44" s="11">
        <f t="shared" si="13"/>
        <v>39524.408748546717</v>
      </c>
      <c r="U44" s="11">
        <f t="shared" si="13"/>
        <v>38767.123348975794</v>
      </c>
      <c r="V44" s="11">
        <f t="shared" si="13"/>
        <v>38017.602763465933</v>
      </c>
      <c r="W44" s="11">
        <f t="shared" si="13"/>
        <v>37274.896730630302</v>
      </c>
      <c r="X44" s="11">
        <f t="shared" si="13"/>
        <v>36548.044736759344</v>
      </c>
    </row>
    <row r="45" spans="1:24" ht="15.75">
      <c r="B45" s="10" t="s">
        <v>31</v>
      </c>
      <c r="C45" s="9"/>
      <c r="D45" s="11">
        <f t="shared" ref="D45:X45" si="14">+D13/D36</f>
        <v>1608.8330015692586</v>
      </c>
      <c r="E45" s="11">
        <f t="shared" si="14"/>
        <v>1612.6969719132087</v>
      </c>
      <c r="F45" s="11">
        <f t="shared" si="14"/>
        <v>1604.4184636622217</v>
      </c>
      <c r="G45" s="11">
        <f t="shared" si="14"/>
        <v>1589.2924001646684</v>
      </c>
      <c r="H45" s="11">
        <f t="shared" si="14"/>
        <v>1565.9512082431193</v>
      </c>
      <c r="I45" s="11">
        <f t="shared" si="14"/>
        <v>1542.3216417541921</v>
      </c>
      <c r="J45" s="11">
        <f t="shared" si="14"/>
        <v>1520.6446009399569</v>
      </c>
      <c r="K45" s="11">
        <f t="shared" si="14"/>
        <v>1478.8781713176038</v>
      </c>
      <c r="L45" s="11">
        <f t="shared" si="14"/>
        <v>1473.0132321693172</v>
      </c>
      <c r="M45" s="11">
        <f t="shared" si="14"/>
        <v>1422.2036447692419</v>
      </c>
      <c r="N45" s="11">
        <f t="shared" si="14"/>
        <v>1381.4050539678005</v>
      </c>
      <c r="O45" s="11">
        <f t="shared" si="14"/>
        <v>1381.4982589031529</v>
      </c>
      <c r="P45" s="11">
        <f t="shared" si="14"/>
        <v>1367.7337477131794</v>
      </c>
      <c r="Q45" s="11">
        <f t="shared" si="14"/>
        <v>1355.3366315485612</v>
      </c>
      <c r="R45" s="11">
        <f t="shared" si="14"/>
        <v>1343.5806203249526</v>
      </c>
      <c r="S45" s="11">
        <f t="shared" si="14"/>
        <v>980.46695141621524</v>
      </c>
      <c r="T45" s="11">
        <f t="shared" si="14"/>
        <v>973.15278459219746</v>
      </c>
      <c r="U45" s="11">
        <f t="shared" si="14"/>
        <v>965.96763064530967</v>
      </c>
      <c r="V45" s="11">
        <f t="shared" si="14"/>
        <v>958.9470722686923</v>
      </c>
      <c r="W45" s="11">
        <f t="shared" si="14"/>
        <v>952.16768877330696</v>
      </c>
      <c r="X45" s="11">
        <f t="shared" si="14"/>
        <v>945.68908391318735</v>
      </c>
    </row>
    <row r="46" spans="1:24" ht="15.75">
      <c r="B46" s="10" t="s">
        <v>11</v>
      </c>
      <c r="C46" s="9"/>
      <c r="D46" s="11">
        <f t="shared" ref="D46:X46" si="15">+D16/D36</f>
        <v>959.36929589235262</v>
      </c>
      <c r="E46" s="11">
        <f t="shared" si="15"/>
        <v>938.8552280119327</v>
      </c>
      <c r="F46" s="11">
        <f t="shared" si="15"/>
        <v>922.50124836936584</v>
      </c>
      <c r="G46" s="11">
        <f t="shared" si="15"/>
        <v>908.63791692799668</v>
      </c>
      <c r="H46" s="11">
        <f t="shared" si="15"/>
        <v>895.2558926927793</v>
      </c>
      <c r="I46" s="11">
        <f t="shared" si="15"/>
        <v>881.0784523183321</v>
      </c>
      <c r="J46" s="11">
        <f t="shared" si="15"/>
        <v>865.7736115345898</v>
      </c>
      <c r="K46" s="11">
        <f t="shared" si="15"/>
        <v>849.87339660459213</v>
      </c>
      <c r="L46" s="11">
        <f t="shared" si="15"/>
        <v>834.05525782858751</v>
      </c>
      <c r="M46" s="11">
        <f t="shared" si="15"/>
        <v>819.22425041941324</v>
      </c>
      <c r="N46" s="11">
        <f t="shared" si="15"/>
        <v>805.91352226644085</v>
      </c>
      <c r="O46" s="11">
        <f t="shared" si="15"/>
        <v>794.68627203878373</v>
      </c>
      <c r="P46" s="11">
        <f t="shared" si="15"/>
        <v>784.62201766604551</v>
      </c>
      <c r="Q46" s="11">
        <f t="shared" si="15"/>
        <v>775.39787601461012</v>
      </c>
      <c r="R46" s="11">
        <f t="shared" si="15"/>
        <v>766.59251146621489</v>
      </c>
      <c r="S46" s="11">
        <f t="shared" si="15"/>
        <v>757.92049499868983</v>
      </c>
      <c r="T46" s="11">
        <f t="shared" si="15"/>
        <v>749.27946798673759</v>
      </c>
      <c r="U46" s="11">
        <f t="shared" si="15"/>
        <v>740.8095402688482</v>
      </c>
      <c r="V46" s="11">
        <f t="shared" si="15"/>
        <v>732.53573640718457</v>
      </c>
      <c r="W46" s="11">
        <f t="shared" si="15"/>
        <v>724.51389001141104</v>
      </c>
      <c r="X46" s="11">
        <f t="shared" si="15"/>
        <v>716.78610589479456</v>
      </c>
    </row>
    <row r="47" spans="1:24" ht="15.75">
      <c r="B47" s="10" t="s">
        <v>12</v>
      </c>
      <c r="C47" s="9"/>
      <c r="D47" s="11">
        <f t="shared" ref="D47:X47" si="16">+D19/D36</f>
        <v>55632.182433665912</v>
      </c>
      <c r="E47" s="11">
        <f t="shared" si="16"/>
        <v>54188.818921675193</v>
      </c>
      <c r="F47" s="11">
        <f t="shared" si="16"/>
        <v>52988.283934741674</v>
      </c>
      <c r="G47" s="11">
        <f t="shared" si="16"/>
        <v>51930.014570281026</v>
      </c>
      <c r="H47" s="11">
        <f t="shared" si="16"/>
        <v>50898.591940938131</v>
      </c>
      <c r="I47" s="11">
        <f t="shared" si="16"/>
        <v>49825.859335191824</v>
      </c>
      <c r="J47" s="11">
        <f t="shared" si="16"/>
        <v>48692.276815467536</v>
      </c>
      <c r="K47" s="11">
        <f t="shared" si="16"/>
        <v>47531.125189612256</v>
      </c>
      <c r="L47" s="11">
        <f t="shared" si="16"/>
        <v>46384.153524089546</v>
      </c>
      <c r="M47" s="11">
        <f t="shared" si="16"/>
        <v>45301.415040235064</v>
      </c>
      <c r="N47" s="11">
        <f t="shared" si="16"/>
        <v>44301.833095024791</v>
      </c>
      <c r="O47" s="11">
        <f t="shared" si="16"/>
        <v>43389.504664794142</v>
      </c>
      <c r="P47" s="11">
        <f t="shared" si="16"/>
        <v>42559.271957229947</v>
      </c>
      <c r="Q47" s="11">
        <f t="shared" si="16"/>
        <v>41760.761858001548</v>
      </c>
      <c r="R47" s="11">
        <f t="shared" si="16"/>
        <v>40975.302990138975</v>
      </c>
      <c r="S47" s="11">
        <f t="shared" si="16"/>
        <v>40185.468510543229</v>
      </c>
      <c r="T47" s="11">
        <f t="shared" si="16"/>
        <v>39409.99512373365</v>
      </c>
      <c r="U47" s="11">
        <f t="shared" si="16"/>
        <v>38655.521175610498</v>
      </c>
      <c r="V47" s="11">
        <f t="shared" si="16"/>
        <v>37908.643835506562</v>
      </c>
      <c r="W47" s="11">
        <f t="shared" si="16"/>
        <v>37168.542901583081</v>
      </c>
      <c r="X47" s="11">
        <f t="shared" si="16"/>
        <v>36444.367783559741</v>
      </c>
    </row>
    <row r="48" spans="1:24" ht="15.75">
      <c r="B48" s="10" t="s">
        <v>16</v>
      </c>
      <c r="C48" s="9"/>
      <c r="D48" s="11">
        <f t="shared" ref="D48:X48" si="17">+D23/D36</f>
        <v>158.41073227191129</v>
      </c>
      <c r="E48" s="11">
        <f t="shared" si="17"/>
        <v>154.80510724067301</v>
      </c>
      <c r="F48" s="11">
        <f t="shared" si="17"/>
        <v>151.87759178224752</v>
      </c>
      <c r="G48" s="11">
        <f t="shared" si="17"/>
        <v>149.13160843632247</v>
      </c>
      <c r="H48" s="11">
        <f t="shared" si="17"/>
        <v>146.60417514172448</v>
      </c>
      <c r="I48" s="11">
        <f t="shared" si="17"/>
        <v>143.94547529022179</v>
      </c>
      <c r="J48" s="11">
        <f t="shared" si="17"/>
        <v>141.06530425383107</v>
      </c>
      <c r="K48" s="11">
        <f t="shared" si="17"/>
        <v>138.16169792311715</v>
      </c>
      <c r="L48" s="11">
        <f t="shared" si="17"/>
        <v>135.18804381231908</v>
      </c>
      <c r="M48" s="11">
        <f t="shared" si="17"/>
        <v>132.23102534615163</v>
      </c>
      <c r="N48" s="11">
        <f t="shared" si="17"/>
        <v>129.50464889313361</v>
      </c>
      <c r="O48" s="11">
        <f t="shared" si="17"/>
        <v>126.92159582256156</v>
      </c>
      <c r="P48" s="11">
        <f t="shared" si="17"/>
        <v>124.45177641027131</v>
      </c>
      <c r="Q48" s="11">
        <f t="shared" si="17"/>
        <v>122.07539118609431</v>
      </c>
      <c r="R48" s="11">
        <f t="shared" si="17"/>
        <v>119.79115606560686</v>
      </c>
      <c r="S48" s="11">
        <f t="shared" si="17"/>
        <v>117.19584419585176</v>
      </c>
      <c r="T48" s="11">
        <f t="shared" si="17"/>
        <v>114.41362481306417</v>
      </c>
      <c r="U48" s="11">
        <f t="shared" si="17"/>
        <v>111.60217336529696</v>
      </c>
      <c r="V48" s="11">
        <f t="shared" si="17"/>
        <v>108.9589279593748</v>
      </c>
      <c r="W48" s="11">
        <f t="shared" si="17"/>
        <v>106.35382904722378</v>
      </c>
      <c r="X48" s="11">
        <f t="shared" si="17"/>
        <v>103.6769531996099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1924.0216168251757</v>
      </c>
      <c r="E50" s="11">
        <f t="shared" ref="E50:X50" si="18">+E35/E36</f>
        <v>2083.0072193651449</v>
      </c>
      <c r="F50" s="11">
        <f t="shared" si="18"/>
        <v>2171.5215343047994</v>
      </c>
      <c r="G50" s="11">
        <f t="shared" si="18"/>
        <v>2094.0597868120776</v>
      </c>
      <c r="H50" s="11">
        <f t="shared" si="18"/>
        <v>2098.7395832784528</v>
      </c>
      <c r="I50" s="11">
        <f t="shared" si="18"/>
        <v>2125.4955286383142</v>
      </c>
      <c r="J50" s="11">
        <f t="shared" si="18"/>
        <v>2217.2161133835821</v>
      </c>
      <c r="K50" s="11">
        <f t="shared" si="18"/>
        <v>2262.733730584248</v>
      </c>
      <c r="L50" s="11">
        <f t="shared" si="18"/>
        <v>2291.5438274912694</v>
      </c>
      <c r="M50" s="11">
        <f t="shared" si="18"/>
        <v>2340.6005873955592</v>
      </c>
      <c r="N50" s="11">
        <f t="shared" si="18"/>
        <v>2378.4485819945639</v>
      </c>
      <c r="O50" s="11">
        <f t="shared" si="18"/>
        <v>2407.0635835437433</v>
      </c>
      <c r="P50" s="11">
        <f t="shared" si="18"/>
        <v>2563.0926076286228</v>
      </c>
      <c r="Q50" s="11">
        <f t="shared" si="18"/>
        <v>2730.8604689181516</v>
      </c>
      <c r="R50" s="11">
        <f t="shared" si="18"/>
        <v>2835.1640217075733</v>
      </c>
      <c r="S50" s="11">
        <f t="shared" si="18"/>
        <v>2948.2330221264851</v>
      </c>
      <c r="T50" s="11">
        <f t="shared" si="18"/>
        <v>3090.5355614253663</v>
      </c>
      <c r="U50" s="11">
        <f t="shared" si="18"/>
        <v>3306.1901795783947</v>
      </c>
      <c r="V50" s="11">
        <f t="shared" si="18"/>
        <v>3301.0299028812233</v>
      </c>
      <c r="W50" s="11">
        <f t="shared" si="18"/>
        <v>3264.9782856477095</v>
      </c>
      <c r="X50" s="11">
        <f t="shared" si="18"/>
        <v>3261.2642867090644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-1.1944838014007253</v>
      </c>
      <c r="F53" s="32">
        <f>IFERROR(((F39/$D39)-1)*100,0)</f>
        <v>-2.0302660394909799</v>
      </c>
      <c r="G53" s="32">
        <f>IFERROR(((G39/$D39)-1)*100,0)</f>
        <v>-3.7287606579054278</v>
      </c>
      <c r="H53" s="32">
        <f t="shared" ref="H53:X53" si="19">IFERROR(((H39/$D39)-1)*100,0)</f>
        <v>-4.4301521211451149</v>
      </c>
      <c r="I53" s="32">
        <f t="shared" si="19"/>
        <v>-5.1848693772856507</v>
      </c>
      <c r="J53" s="32">
        <f t="shared" si="19"/>
        <v>-5.9542266737535821</v>
      </c>
      <c r="K53" s="32">
        <f t="shared" si="19"/>
        <v>-7.6671124258400951</v>
      </c>
      <c r="L53" s="32">
        <f t="shared" si="19"/>
        <v>-8.2854099333547815</v>
      </c>
      <c r="M53" s="32">
        <f t="shared" si="19"/>
        <v>-8.8315572189544547</v>
      </c>
      <c r="N53" s="32">
        <f t="shared" si="19"/>
        <v>-9.2128213721967214</v>
      </c>
      <c r="O53" s="32">
        <f t="shared" si="19"/>
        <v>-9.2955423072420214</v>
      </c>
      <c r="P53" s="32">
        <f t="shared" si="19"/>
        <v>-10.185255770494228</v>
      </c>
      <c r="Q53" s="32">
        <f t="shared" si="19"/>
        <v>-9.9404784708438605</v>
      </c>
      <c r="R53" s="32">
        <f t="shared" si="19"/>
        <v>-9.6429131234804348</v>
      </c>
      <c r="S53" s="32">
        <f t="shared" si="19"/>
        <v>-9.7875869078488336</v>
      </c>
      <c r="T53" s="32">
        <f t="shared" si="19"/>
        <v>-10.314925439664801</v>
      </c>
      <c r="U53" s="32">
        <f t="shared" si="19"/>
        <v>-10.86238942365172</v>
      </c>
      <c r="V53" s="32">
        <f t="shared" si="19"/>
        <v>-11.933413315595132</v>
      </c>
      <c r="W53" s="32">
        <f t="shared" si="19"/>
        <v>-12.315668253503132</v>
      </c>
      <c r="X53" s="32">
        <f t="shared" si="19"/>
        <v>-13.334958595862279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-0.51823130822885588</v>
      </c>
      <c r="F54" s="32">
        <f t="shared" ref="F54:I54" si="21">IFERROR(((F40/$D40)-1)*100,0)</f>
        <v>-0.34794111459321986</v>
      </c>
      <c r="G54" s="32">
        <f t="shared" si="21"/>
        <v>-0.83598597575629263</v>
      </c>
      <c r="H54" s="32">
        <f t="shared" si="21"/>
        <v>-2.1961416165120706</v>
      </c>
      <c r="I54" s="32">
        <f t="shared" si="21"/>
        <v>-3.829445020222344</v>
      </c>
      <c r="J54" s="32">
        <f t="shared" ref="J54:X54" si="22">IFERROR(((J40/$D40)-1)*100,0)</f>
        <v>-4.6508506446702125</v>
      </c>
      <c r="K54" s="32">
        <f t="shared" si="22"/>
        <v>-5.0342796198923452</v>
      </c>
      <c r="L54" s="32">
        <f t="shared" si="22"/>
        <v>-5.3470723144944614</v>
      </c>
      <c r="M54" s="32">
        <f t="shared" si="22"/>
        <v>-5.3667917796275555</v>
      </c>
      <c r="N54" s="32">
        <f t="shared" si="22"/>
        <v>-5.1173804205773887</v>
      </c>
      <c r="O54" s="32">
        <f t="shared" si="22"/>
        <v>-4.0439308104137206</v>
      </c>
      <c r="P54" s="32">
        <f t="shared" si="22"/>
        <v>-2.1501888269059632</v>
      </c>
      <c r="Q54" s="32">
        <f t="shared" si="22"/>
        <v>0.48975419872814285</v>
      </c>
      <c r="R54" s="32">
        <f t="shared" si="22"/>
        <v>3.6387634006248337</v>
      </c>
      <c r="S54" s="32">
        <f t="shared" si="22"/>
        <v>7.2426220240925154</v>
      </c>
      <c r="T54" s="32">
        <f t="shared" si="22"/>
        <v>10.812904665697598</v>
      </c>
      <c r="U54" s="32">
        <f t="shared" si="22"/>
        <v>14.692551431535094</v>
      </c>
      <c r="V54" s="32">
        <f t="shared" si="22"/>
        <v>18.943411811134816</v>
      </c>
      <c r="W54" s="32">
        <f t="shared" si="22"/>
        <v>21.762908582712281</v>
      </c>
      <c r="X54" s="39">
        <f t="shared" si="22"/>
        <v>24.427701263093326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3.5620103818494231</v>
      </c>
      <c r="F55" s="32">
        <f t="shared" ref="F55:I55" si="23">IFERROR(((F41/$D41)-1)*100,0)</f>
        <v>7.1190606105506538</v>
      </c>
      <c r="G55" s="32">
        <f t="shared" si="23"/>
        <v>5.393329108339584</v>
      </c>
      <c r="H55" s="32">
        <f t="shared" si="23"/>
        <v>9.5037362689417648</v>
      </c>
      <c r="I55" s="32">
        <f t="shared" si="23"/>
        <v>13.762605479737644</v>
      </c>
      <c r="J55" s="32">
        <f t="shared" ref="J55:X55" si="24">IFERROR(((J41/$D41)-1)*100,0)</f>
        <v>17.882581609910631</v>
      </c>
      <c r="K55" s="32">
        <f t="shared" si="24"/>
        <v>16.901856007110805</v>
      </c>
      <c r="L55" s="32">
        <f t="shared" si="24"/>
        <v>21.548282737258706</v>
      </c>
      <c r="M55" s="32">
        <f t="shared" si="24"/>
        <v>26.287274198486021</v>
      </c>
      <c r="N55" s="32">
        <f t="shared" si="24"/>
        <v>31.140490527120356</v>
      </c>
      <c r="O55" s="32">
        <f t="shared" si="24"/>
        <v>36.2869252388071</v>
      </c>
      <c r="P55" s="32">
        <f t="shared" si="24"/>
        <v>36.073467185015829</v>
      </c>
      <c r="Q55" s="32">
        <f t="shared" si="24"/>
        <v>41.428781116472635</v>
      </c>
      <c r="R55" s="32">
        <f t="shared" si="24"/>
        <v>46.688207970046314</v>
      </c>
      <c r="S55" s="32">
        <f t="shared" si="24"/>
        <v>51.650327443782906</v>
      </c>
      <c r="T55" s="32">
        <f t="shared" si="24"/>
        <v>52.050801567147808</v>
      </c>
      <c r="U55" s="32">
        <f t="shared" si="24"/>
        <v>52.021894877188643</v>
      </c>
      <c r="V55" s="32">
        <f t="shared" si="24"/>
        <v>48.855368410358182</v>
      </c>
      <c r="W55" s="32">
        <f t="shared" si="24"/>
        <v>50.233268500757063</v>
      </c>
      <c r="X55" s="32">
        <f t="shared" si="24"/>
        <v>48.095081627129588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-2.5079668333393923</v>
      </c>
      <c r="F56" s="32">
        <f t="shared" ref="F56:I56" si="25">IFERROR(((F42/$D42)-1)*100,0)</f>
        <v>-4.6123539793278994</v>
      </c>
      <c r="G56" s="32">
        <f t="shared" si="25"/>
        <v>-6.4801182710516825</v>
      </c>
      <c r="H56" s="32">
        <f t="shared" si="25"/>
        <v>-8.3147573692245569</v>
      </c>
      <c r="I56" s="32">
        <f t="shared" si="25"/>
        <v>-10.222264718582608</v>
      </c>
      <c r="J56" s="32">
        <f t="shared" ref="J56:X56" si="26">IFERROR(((J42/$D42)-1)*100,0)</f>
        <v>-12.233006309530269</v>
      </c>
      <c r="K56" s="32">
        <f t="shared" si="26"/>
        <v>-14.326472884769249</v>
      </c>
      <c r="L56" s="32">
        <f t="shared" si="26"/>
        <v>-16.334102391606152</v>
      </c>
      <c r="M56" s="32">
        <f t="shared" si="26"/>
        <v>-18.306960275302487</v>
      </c>
      <c r="N56" s="32">
        <f t="shared" si="26"/>
        <v>-20.117171799082577</v>
      </c>
      <c r="O56" s="32">
        <f t="shared" si="26"/>
        <v>-21.703985785286772</v>
      </c>
      <c r="P56" s="32">
        <f t="shared" si="26"/>
        <v>-23.171684502742973</v>
      </c>
      <c r="Q56" s="32">
        <f t="shared" si="26"/>
        <v>-24.581082581879954</v>
      </c>
      <c r="R56" s="32">
        <f t="shared" si="26"/>
        <v>-25.966142832587146</v>
      </c>
      <c r="S56" s="32">
        <f t="shared" si="26"/>
        <v>-27.961070019821378</v>
      </c>
      <c r="T56" s="32">
        <f t="shared" si="26"/>
        <v>-29.321980219769618</v>
      </c>
      <c r="U56" s="32">
        <f t="shared" si="26"/>
        <v>-30.646442925173556</v>
      </c>
      <c r="V56" s="32">
        <f t="shared" si="26"/>
        <v>-31.956982222078356</v>
      </c>
      <c r="W56" s="32">
        <f t="shared" si="26"/>
        <v>-33.254999524717633</v>
      </c>
      <c r="X56" s="32">
        <f t="shared" si="26"/>
        <v>-34.524831050477033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-0.64831721211863202</v>
      </c>
      <c r="F57" s="32">
        <f t="shared" ref="F57:I57" si="27">IFERROR(((F43/$D43)-1)*100,0)</f>
        <v>-1.6074506852839066</v>
      </c>
      <c r="G57" s="32">
        <f t="shared" si="27"/>
        <v>-2.7362322835082886</v>
      </c>
      <c r="H57" s="32">
        <f t="shared" si="27"/>
        <v>-4.1661514216176032</v>
      </c>
      <c r="I57" s="32">
        <f t="shared" si="27"/>
        <v>-5.6382709232916888</v>
      </c>
      <c r="J57" s="32">
        <f t="shared" ref="J57:X57" si="28">IFERROR(((J43/$D43)-1)*100,0)</f>
        <v>-7.0782619097700454</v>
      </c>
      <c r="K57" s="32">
        <f t="shared" si="28"/>
        <v>-9.3236708718813404</v>
      </c>
      <c r="L57" s="32">
        <f t="shared" si="28"/>
        <v>-10.167960978845336</v>
      </c>
      <c r="M57" s="32">
        <f t="shared" si="28"/>
        <v>-12.723857563554741</v>
      </c>
      <c r="N57" s="32">
        <f t="shared" si="28"/>
        <v>-14.830752297193717</v>
      </c>
      <c r="O57" s="32">
        <f t="shared" si="28"/>
        <v>-15.264286886867973</v>
      </c>
      <c r="P57" s="32">
        <f t="shared" si="28"/>
        <v>-16.192125226794062</v>
      </c>
      <c r="Q57" s="32">
        <f t="shared" si="28"/>
        <v>-17.034008198296114</v>
      </c>
      <c r="R57" s="32">
        <f t="shared" si="28"/>
        <v>-17.834621755581949</v>
      </c>
      <c r="S57" s="32">
        <f t="shared" si="28"/>
        <v>-32.311117074651321</v>
      </c>
      <c r="T57" s="32">
        <f t="shared" si="28"/>
        <v>-32.932376305348988</v>
      </c>
      <c r="U57" s="32">
        <f t="shared" si="28"/>
        <v>-33.541949845574024</v>
      </c>
      <c r="V57" s="32">
        <f t="shared" si="28"/>
        <v>-34.137477785619772</v>
      </c>
      <c r="W57" s="32">
        <f t="shared" si="28"/>
        <v>-34.713804265266205</v>
      </c>
      <c r="X57" s="32">
        <f t="shared" si="28"/>
        <v>-35.266968982499613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-2.5935718817655329</v>
      </c>
      <c r="F58" s="32">
        <f t="shared" ref="F58:I58" si="29">IFERROR(((F44/$D44)-1)*100,0)</f>
        <v>-4.7506783653128331</v>
      </c>
      <c r="G58" s="32">
        <f t="shared" si="29"/>
        <v>-6.6524601668627721</v>
      </c>
      <c r="H58" s="32">
        <f t="shared" si="29"/>
        <v>-8.5057296948676466</v>
      </c>
      <c r="I58" s="32">
        <f t="shared" si="29"/>
        <v>-10.43327920558762</v>
      </c>
      <c r="J58" s="32">
        <f t="shared" ref="J58:X58" si="30">IFERROR(((J44/$D44)-1)*100,0)</f>
        <v>-12.470294096934087</v>
      </c>
      <c r="K58" s="32">
        <f t="shared" si="30"/>
        <v>-14.55676632483055</v>
      </c>
      <c r="L58" s="32">
        <f t="shared" si="30"/>
        <v>-16.617947707529289</v>
      </c>
      <c r="M58" s="32">
        <f t="shared" si="30"/>
        <v>-18.563966634217298</v>
      </c>
      <c r="N58" s="32">
        <f t="shared" si="30"/>
        <v>-20.360520972118181</v>
      </c>
      <c r="O58" s="32">
        <f t="shared" si="30"/>
        <v>-22.000423743146268</v>
      </c>
      <c r="P58" s="32">
        <f t="shared" si="30"/>
        <v>-23.492973794549698</v>
      </c>
      <c r="Q58" s="32">
        <f t="shared" si="30"/>
        <v>-24.928496234812158</v>
      </c>
      <c r="R58" s="32">
        <f t="shared" si="30"/>
        <v>-26.340460256488861</v>
      </c>
      <c r="S58" s="32">
        <f t="shared" si="30"/>
        <v>-27.760824777634173</v>
      </c>
      <c r="T58" s="32">
        <f t="shared" si="30"/>
        <v>-29.155783250073419</v>
      </c>
      <c r="U58" s="32">
        <f t="shared" si="30"/>
        <v>-30.513154370539077</v>
      </c>
      <c r="V58" s="32">
        <f t="shared" si="30"/>
        <v>-31.856607707341865</v>
      </c>
      <c r="W58" s="32">
        <f t="shared" si="30"/>
        <v>-33.18784652501602</v>
      </c>
      <c r="X58" s="32">
        <f t="shared" si="30"/>
        <v>-34.49066829589966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0.2401722453592825</v>
      </c>
      <c r="F59" s="32">
        <f t="shared" ref="F59:I59" si="31">IFERROR(((F45/$D45)-1)*100,0)</f>
        <v>-0.27439379368343619</v>
      </c>
      <c r="G59" s="32">
        <f t="shared" si="31"/>
        <v>-1.214582333003511</v>
      </c>
      <c r="H59" s="32">
        <f t="shared" si="31"/>
        <v>-2.6653974206342301</v>
      </c>
      <c r="I59" s="32">
        <f t="shared" si="31"/>
        <v>-4.1341369645072623</v>
      </c>
      <c r="J59" s="32">
        <f t="shared" ref="J59:X59" si="32">IFERROR(((J45/$D45)-1)*100,0)</f>
        <v>-5.4815136526465196</v>
      </c>
      <c r="K59" s="32">
        <f t="shared" si="32"/>
        <v>-8.0775835729933849</v>
      </c>
      <c r="L59" s="32">
        <f t="shared" si="32"/>
        <v>-8.4421297466836247</v>
      </c>
      <c r="M59" s="32">
        <f t="shared" si="32"/>
        <v>-11.600293916023485</v>
      </c>
      <c r="N59" s="32">
        <f t="shared" si="32"/>
        <v>-14.136206018873587</v>
      </c>
      <c r="O59" s="32">
        <f t="shared" si="32"/>
        <v>-14.130412693198302</v>
      </c>
      <c r="P59" s="32">
        <f t="shared" si="32"/>
        <v>-14.985971422820798</v>
      </c>
      <c r="Q59" s="32">
        <f t="shared" si="32"/>
        <v>-15.756537177782693</v>
      </c>
      <c r="R59" s="32">
        <f t="shared" si="32"/>
        <v>-16.487253865726171</v>
      </c>
      <c r="S59" s="32">
        <f t="shared" si="32"/>
        <v>-39.057257623391237</v>
      </c>
      <c r="T59" s="32">
        <f t="shared" si="32"/>
        <v>-39.511883231946229</v>
      </c>
      <c r="U59" s="32">
        <f t="shared" si="32"/>
        <v>-39.958489805772068</v>
      </c>
      <c r="V59" s="32">
        <f t="shared" si="32"/>
        <v>-40.394865636561804</v>
      </c>
      <c r="W59" s="32">
        <f t="shared" si="32"/>
        <v>-40.816250795168862</v>
      </c>
      <c r="X59" s="32">
        <f t="shared" si="32"/>
        <v>-41.218940499681409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-2.138286889965435</v>
      </c>
      <c r="F60" s="32">
        <f t="shared" ref="F60:I60" si="33">IFERROR(((F46/$D46)-1)*100,0)</f>
        <v>-3.8429463691241228</v>
      </c>
      <c r="G60" s="32">
        <f t="shared" si="33"/>
        <v>-5.2879927658272985</v>
      </c>
      <c r="H60" s="32">
        <f t="shared" si="33"/>
        <v>-6.6828700349367054</v>
      </c>
      <c r="I60" s="32">
        <f t="shared" si="33"/>
        <v>-8.1606576225892962</v>
      </c>
      <c r="J60" s="32">
        <f t="shared" ref="J60:X60" si="34">IFERROR(((J46/$D46)-1)*100,0)</f>
        <v>-9.7559599581207408</v>
      </c>
      <c r="K60" s="32">
        <f t="shared" si="34"/>
        <v>-11.413321205564896</v>
      </c>
      <c r="L60" s="32">
        <f t="shared" si="34"/>
        <v>-13.062127232996845</v>
      </c>
      <c r="M60" s="32">
        <f t="shared" si="34"/>
        <v>-14.608039476871538</v>
      </c>
      <c r="N60" s="32">
        <f t="shared" si="34"/>
        <v>-15.995485188336744</v>
      </c>
      <c r="O60" s="32">
        <f t="shared" si="34"/>
        <v>-17.165759271083381</v>
      </c>
      <c r="P60" s="32">
        <f t="shared" si="34"/>
        <v>-18.214808309428619</v>
      </c>
      <c r="Q60" s="32">
        <f t="shared" si="34"/>
        <v>-19.176288074408554</v>
      </c>
      <c r="R60" s="32">
        <f t="shared" si="34"/>
        <v>-20.094116546311536</v>
      </c>
      <c r="S60" s="32">
        <f t="shared" si="34"/>
        <v>-20.998045461345114</v>
      </c>
      <c r="T60" s="32">
        <f t="shared" si="34"/>
        <v>-21.898744185908203</v>
      </c>
      <c r="U60" s="32">
        <f t="shared" si="34"/>
        <v>-22.781608350328963</v>
      </c>
      <c r="V60" s="32">
        <f t="shared" si="34"/>
        <v>-23.64402951568092</v>
      </c>
      <c r="W60" s="32">
        <f t="shared" si="34"/>
        <v>-24.48018785742898</v>
      </c>
      <c r="X60" s="32">
        <f t="shared" si="34"/>
        <v>-25.285694574154626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-2.5944758031230197</v>
      </c>
      <c r="F61" s="32">
        <f t="shared" ref="F61:I61" si="36">IFERROR(((F47/$D47)-1)*100,0)</f>
        <v>-4.7524623037694784</v>
      </c>
      <c r="G61" s="32">
        <f t="shared" si="36"/>
        <v>-6.6547234018712764</v>
      </c>
      <c r="H61" s="32">
        <f t="shared" si="36"/>
        <v>-8.5087269376353696</v>
      </c>
      <c r="I61" s="32">
        <f t="shared" si="36"/>
        <v>-10.436986011464434</v>
      </c>
      <c r="J61" s="32">
        <f t="shared" ref="J61:X61" si="37">IFERROR(((J47/$D47)-1)*100,0)</f>
        <v>-12.474624065797357</v>
      </c>
      <c r="K61" s="32">
        <f t="shared" si="37"/>
        <v>-14.561818159323703</v>
      </c>
      <c r="L61" s="32">
        <f t="shared" si="37"/>
        <v>-16.623523480502367</v>
      </c>
      <c r="M61" s="32">
        <f t="shared" si="37"/>
        <v>-18.56976832744057</v>
      </c>
      <c r="N61" s="32">
        <f t="shared" si="37"/>
        <v>-20.366537574094057</v>
      </c>
      <c r="O61" s="32">
        <f t="shared" si="37"/>
        <v>-22.006466820656478</v>
      </c>
      <c r="P61" s="32">
        <f t="shared" si="37"/>
        <v>-23.498827305622417</v>
      </c>
      <c r="Q61" s="32">
        <f t="shared" si="37"/>
        <v>-24.934165745167768</v>
      </c>
      <c r="R61" s="32">
        <f t="shared" si="37"/>
        <v>-26.346044326057761</v>
      </c>
      <c r="S61" s="32">
        <f t="shared" si="37"/>
        <v>-27.765788159651773</v>
      </c>
      <c r="T61" s="32">
        <f t="shared" si="37"/>
        <v>-29.159717631561723</v>
      </c>
      <c r="U61" s="32">
        <f t="shared" si="37"/>
        <v>-30.51590017755974</v>
      </c>
      <c r="V61" s="32">
        <f t="shared" si="37"/>
        <v>-31.858427663326616</v>
      </c>
      <c r="W61" s="32">
        <f t="shared" si="37"/>
        <v>-33.188774418652912</v>
      </c>
      <c r="X61" s="32">
        <f t="shared" si="37"/>
        <v>-34.490494190094246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-2.2761242117416924</v>
      </c>
      <c r="F62" s="32">
        <f t="shared" ref="F62:I62" si="38">IFERROR(((F48/$D48)-1)*100,0)</f>
        <v>-4.124177949287966</v>
      </c>
      <c r="G62" s="32">
        <f t="shared" si="38"/>
        <v>-5.8576358448121146</v>
      </c>
      <c r="H62" s="32">
        <f t="shared" si="38"/>
        <v>-7.4531295707420231</v>
      </c>
      <c r="I62" s="32">
        <f t="shared" si="38"/>
        <v>-9.1314879833141234</v>
      </c>
      <c r="J62" s="32">
        <f t="shared" ref="J62:X62" si="39">IFERROR(((J48/$D48)-1)*100,0)</f>
        <v>-10.949654590515291</v>
      </c>
      <c r="K62" s="32">
        <f t="shared" si="39"/>
        <v>-12.78261520440217</v>
      </c>
      <c r="L62" s="32">
        <f t="shared" si="39"/>
        <v>-14.659794905644752</v>
      </c>
      <c r="M62" s="32">
        <f t="shared" si="39"/>
        <v>-16.52647301751141</v>
      </c>
      <c r="N62" s="32">
        <f t="shared" si="39"/>
        <v>-18.247553662690308</v>
      </c>
      <c r="O62" s="32">
        <f t="shared" si="39"/>
        <v>-19.878158504626299</v>
      </c>
      <c r="P62" s="32">
        <f t="shared" si="39"/>
        <v>-21.437282294326863</v>
      </c>
      <c r="Q62" s="32">
        <f t="shared" si="39"/>
        <v>-22.937423850454486</v>
      </c>
      <c r="R62" s="32">
        <f t="shared" si="39"/>
        <v>-24.379393777445646</v>
      </c>
      <c r="S62" s="32">
        <f t="shared" si="39"/>
        <v>-26.017737235955927</v>
      </c>
      <c r="T62" s="32">
        <f t="shared" si="39"/>
        <v>-27.774069867517738</v>
      </c>
      <c r="U62" s="32">
        <f t="shared" si="39"/>
        <v>-29.548855835264774</v>
      </c>
      <c r="V62" s="32">
        <f t="shared" si="39"/>
        <v>-31.217458314410596</v>
      </c>
      <c r="W62" s="32">
        <f t="shared" si="39"/>
        <v>-32.861980042698157</v>
      </c>
      <c r="X62" s="32">
        <f t="shared" si="39"/>
        <v>-34.551812422879976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8.2631921153937462</v>
      </c>
      <c r="F64" s="32">
        <f t="shared" ref="F64:I64" si="41">IFERROR(((F50/$D50)-1)*100,0)</f>
        <v>12.863676546837489</v>
      </c>
      <c r="G64" s="32">
        <f t="shared" si="41"/>
        <v>8.8376434287407601</v>
      </c>
      <c r="H64" s="32">
        <f t="shared" si="41"/>
        <v>9.0808733605383765</v>
      </c>
      <c r="I64" s="32">
        <f t="shared" si="41"/>
        <v>10.471499387080186</v>
      </c>
      <c r="J64" s="32">
        <f t="shared" ref="J64:X64" si="42">IFERROR(((J50/$D50)-1)*100,0)</f>
        <v>15.238627986010167</v>
      </c>
      <c r="K64" s="32">
        <f t="shared" si="42"/>
        <v>17.60438192570728</v>
      </c>
      <c r="L64" s="32">
        <f t="shared" si="42"/>
        <v>19.101771386152166</v>
      </c>
      <c r="M64" s="32">
        <f t="shared" si="42"/>
        <v>21.651470385129024</v>
      </c>
      <c r="N64" s="32">
        <f t="shared" si="42"/>
        <v>23.618599770164607</v>
      </c>
      <c r="O64" s="32">
        <f t="shared" si="42"/>
        <v>25.105849253171808</v>
      </c>
      <c r="P64" s="32">
        <f t="shared" si="42"/>
        <v>33.215374776192853</v>
      </c>
      <c r="Q64" s="32">
        <f t="shared" si="42"/>
        <v>41.935020118138745</v>
      </c>
      <c r="R64" s="32">
        <f t="shared" si="42"/>
        <v>47.356141787318997</v>
      </c>
      <c r="S64" s="32">
        <f t="shared" si="42"/>
        <v>53.232842934028923</v>
      </c>
      <c r="T64" s="32">
        <f t="shared" si="42"/>
        <v>60.628941712466464</v>
      </c>
      <c r="U64" s="32">
        <f t="shared" si="42"/>
        <v>71.837475767758406</v>
      </c>
      <c r="V64" s="32">
        <f t="shared" si="42"/>
        <v>71.569273131569403</v>
      </c>
      <c r="W64" s="32">
        <f t="shared" si="42"/>
        <v>69.695509504474472</v>
      </c>
      <c r="X64" s="32">
        <f t="shared" si="42"/>
        <v>69.50247638539895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11.651059288463873</v>
      </c>
      <c r="D67" s="30">
        <f>(D8/D7)*100</f>
        <v>10.391480596989256</v>
      </c>
      <c r="E67" s="30">
        <f t="shared" ref="E67:X67" si="43">(E8/E7)*100</f>
        <v>10.462602786638428</v>
      </c>
      <c r="F67" s="30">
        <f t="shared" si="43"/>
        <v>10.569921898278828</v>
      </c>
      <c r="G67" s="30">
        <f t="shared" si="43"/>
        <v>10.703725585071282</v>
      </c>
      <c r="H67" s="30">
        <f t="shared" si="43"/>
        <v>10.634388557267602</v>
      </c>
      <c r="I67" s="30">
        <f t="shared" si="43"/>
        <v>10.54003142231223</v>
      </c>
      <c r="J67" s="30">
        <f t="shared" si="43"/>
        <v>10.535495646658914</v>
      </c>
      <c r="K67" s="30">
        <f t="shared" si="43"/>
        <v>10.687789222625476</v>
      </c>
      <c r="L67" s="30">
        <f t="shared" si="43"/>
        <v>10.724401218796569</v>
      </c>
      <c r="M67" s="30">
        <f t="shared" si="43"/>
        <v>10.786398418744239</v>
      </c>
      <c r="N67" s="30">
        <f t="shared" si="43"/>
        <v>10.860243872025475</v>
      </c>
      <c r="O67" s="30">
        <f t="shared" si="43"/>
        <v>10.993127091112708</v>
      </c>
      <c r="P67" s="30">
        <f t="shared" si="43"/>
        <v>11.32113021026931</v>
      </c>
      <c r="Q67" s="30">
        <f t="shared" si="43"/>
        <v>11.594968674292129</v>
      </c>
      <c r="R67" s="30">
        <f t="shared" si="43"/>
        <v>11.918934487621415</v>
      </c>
      <c r="S67" s="30">
        <f t="shared" si="43"/>
        <v>12.353173889664726</v>
      </c>
      <c r="T67" s="30">
        <f t="shared" si="43"/>
        <v>12.83948476794702</v>
      </c>
      <c r="U67" s="30">
        <f t="shared" si="43"/>
        <v>13.370623411530255</v>
      </c>
      <c r="V67" s="30">
        <f t="shared" si="43"/>
        <v>14.034813911937214</v>
      </c>
      <c r="W67" s="30">
        <f t="shared" si="43"/>
        <v>14.430136796027778</v>
      </c>
      <c r="X67" s="30">
        <f t="shared" si="43"/>
        <v>14.919372591930447</v>
      </c>
    </row>
    <row r="68" spans="1:24" ht="15.75">
      <c r="B68" s="20" t="s">
        <v>38</v>
      </c>
      <c r="C68" s="31">
        <f t="shared" ref="C68:C69" si="44">AVERAGE(D68:X68)</f>
        <v>25.753386996015575</v>
      </c>
      <c r="D68" s="30">
        <f>(D9/D7)*100</f>
        <v>18.232688718272154</v>
      </c>
      <c r="E68" s="30">
        <f t="shared" ref="E68:X68" si="45">(E9/E7)*100</f>
        <v>19.110409731936585</v>
      </c>
      <c r="F68" s="30">
        <f t="shared" si="45"/>
        <v>19.93542708499308</v>
      </c>
      <c r="G68" s="30">
        <f t="shared" si="45"/>
        <v>19.960309805366201</v>
      </c>
      <c r="H68" s="30">
        <f t="shared" si="45"/>
        <v>20.89097744939621</v>
      </c>
      <c r="I68" s="30">
        <f t="shared" si="45"/>
        <v>21.876235995974607</v>
      </c>
      <c r="J68" s="30">
        <f t="shared" si="45"/>
        <v>22.853939520958569</v>
      </c>
      <c r="K68" s="30">
        <f t="shared" si="45"/>
        <v>23.084246655385918</v>
      </c>
      <c r="L68" s="30">
        <f t="shared" si="45"/>
        <v>24.163570940878479</v>
      </c>
      <c r="M68" s="30">
        <f t="shared" si="45"/>
        <v>25.256069855991804</v>
      </c>
      <c r="N68" s="30">
        <f t="shared" si="45"/>
        <v>26.336799736281851</v>
      </c>
      <c r="O68" s="30">
        <f t="shared" si="45"/>
        <v>27.395313829741308</v>
      </c>
      <c r="P68" s="30">
        <f t="shared" si="45"/>
        <v>27.623361746270664</v>
      </c>
      <c r="Q68" s="30">
        <f t="shared" si="45"/>
        <v>28.632474369370037</v>
      </c>
      <c r="R68" s="30">
        <f t="shared" si="45"/>
        <v>29.599453977682749</v>
      </c>
      <c r="S68" s="30">
        <f t="shared" si="45"/>
        <v>30.649808818240153</v>
      </c>
      <c r="T68" s="30">
        <f t="shared" si="45"/>
        <v>30.9114414848652</v>
      </c>
      <c r="U68" s="30">
        <f t="shared" si="45"/>
        <v>31.095380162603682</v>
      </c>
      <c r="V68" s="30">
        <f t="shared" si="45"/>
        <v>30.817971928397597</v>
      </c>
      <c r="W68" s="30">
        <f t="shared" si="45"/>
        <v>31.238835549571697</v>
      </c>
      <c r="X68" s="30">
        <f t="shared" si="45"/>
        <v>31.156409554148578</v>
      </c>
    </row>
    <row r="69" spans="1:24" ht="15.75">
      <c r="B69" s="20" t="s">
        <v>10</v>
      </c>
      <c r="C69" s="31">
        <f t="shared" si="44"/>
        <v>62.595553715520545</v>
      </c>
      <c r="D69" s="30">
        <f t="shared" ref="D69:X69" si="46">(D10/D7)*100</f>
        <v>71.375830684738588</v>
      </c>
      <c r="E69" s="30">
        <f t="shared" si="46"/>
        <v>70.426987481425002</v>
      </c>
      <c r="F69" s="30">
        <f t="shared" si="46"/>
        <v>69.494651016728099</v>
      </c>
      <c r="G69" s="30">
        <f t="shared" si="46"/>
        <v>69.335964609562524</v>
      </c>
      <c r="H69" s="30">
        <f t="shared" si="46"/>
        <v>68.47463399333617</v>
      </c>
      <c r="I69" s="30">
        <f t="shared" si="46"/>
        <v>67.583732581713164</v>
      </c>
      <c r="J69" s="30">
        <f t="shared" si="46"/>
        <v>66.610564832382508</v>
      </c>
      <c r="K69" s="30">
        <f t="shared" si="46"/>
        <v>66.22796412198862</v>
      </c>
      <c r="L69" s="30">
        <f t="shared" si="46"/>
        <v>65.112027840324942</v>
      </c>
      <c r="M69" s="30">
        <f t="shared" si="46"/>
        <v>63.957531725263962</v>
      </c>
      <c r="N69" s="30">
        <f t="shared" si="46"/>
        <v>62.802956391692668</v>
      </c>
      <c r="O69" s="30">
        <f t="shared" si="46"/>
        <v>61.611559079145984</v>
      </c>
      <c r="P69" s="30">
        <f t="shared" si="46"/>
        <v>61.05550804346003</v>
      </c>
      <c r="Q69" s="30">
        <f t="shared" si="46"/>
        <v>59.772556956337816</v>
      </c>
      <c r="R69" s="30">
        <f t="shared" si="46"/>
        <v>58.48161153469583</v>
      </c>
      <c r="S69" s="30">
        <f t="shared" si="46"/>
        <v>56.997017292095123</v>
      </c>
      <c r="T69" s="30">
        <f t="shared" si="46"/>
        <v>56.249073747187786</v>
      </c>
      <c r="U69" s="30">
        <f t="shared" si="46"/>
        <v>55.533996425866064</v>
      </c>
      <c r="V69" s="30">
        <f t="shared" si="46"/>
        <v>55.147214159665182</v>
      </c>
      <c r="W69" s="30">
        <f t="shared" si="46"/>
        <v>54.331027654400522</v>
      </c>
      <c r="X69" s="30">
        <f t="shared" si="46"/>
        <v>53.924217853920972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2.801018974822874</v>
      </c>
      <c r="D72" s="30">
        <f>(D13/D$10)*100</f>
        <v>2.756796107243614</v>
      </c>
      <c r="E72" s="30">
        <f t="shared" ref="E72:X72" si="47">(E13/E$10)*100</f>
        <v>2.834505627378141</v>
      </c>
      <c r="F72" s="30">
        <f t="shared" si="47"/>
        <v>2.8821673922271094</v>
      </c>
      <c r="G72" s="30">
        <f t="shared" si="47"/>
        <v>2.9120145346859712</v>
      </c>
      <c r="H72" s="30">
        <f t="shared" si="47"/>
        <v>2.9266613229295255</v>
      </c>
      <c r="I72" s="30">
        <f t="shared" si="47"/>
        <v>2.9437436487496056</v>
      </c>
      <c r="J72" s="30">
        <f t="shared" si="47"/>
        <v>2.9688631713180902</v>
      </c>
      <c r="K72" s="30">
        <f t="shared" si="47"/>
        <v>2.9578723826037936</v>
      </c>
      <c r="L72" s="30">
        <f t="shared" si="47"/>
        <v>3.0168370568767511</v>
      </c>
      <c r="M72" s="30">
        <f t="shared" si="47"/>
        <v>2.9831178572256078</v>
      </c>
      <c r="N72" s="30">
        <f t="shared" si="47"/>
        <v>2.9632022091778976</v>
      </c>
      <c r="O72" s="30">
        <f t="shared" si="47"/>
        <v>3.0234609819195848</v>
      </c>
      <c r="P72" s="30">
        <f t="shared" si="47"/>
        <v>3.0505203911575083</v>
      </c>
      <c r="Q72" s="30">
        <f t="shared" si="47"/>
        <v>3.0793607004654864</v>
      </c>
      <c r="R72" s="30">
        <f t="shared" si="47"/>
        <v>3.1097611587030554</v>
      </c>
      <c r="S72" s="30">
        <f t="shared" si="47"/>
        <v>2.3321656081623114</v>
      </c>
      <c r="T72" s="30">
        <f t="shared" si="47"/>
        <v>2.3593389480800231</v>
      </c>
      <c r="U72" s="30">
        <f t="shared" si="47"/>
        <v>2.386643289224391</v>
      </c>
      <c r="V72" s="30">
        <f t="shared" si="47"/>
        <v>2.4149311384330856</v>
      </c>
      <c r="W72" s="30">
        <f t="shared" si="47"/>
        <v>2.444490647361413</v>
      </c>
      <c r="X72" s="30">
        <f t="shared" si="47"/>
        <v>2.4749442973573901</v>
      </c>
    </row>
    <row r="73" spans="1:24" ht="15.75">
      <c r="A73" s="36"/>
      <c r="B73" s="10" t="s">
        <v>11</v>
      </c>
      <c r="C73" s="31">
        <f>AVERAGE(D73:X73)</f>
        <v>1.7415228089659518</v>
      </c>
      <c r="D73" s="30">
        <f>(D16/D$10)*100</f>
        <v>1.6439155199733946</v>
      </c>
      <c r="E73" s="30">
        <f t="shared" ref="E73:X73" si="48">(E16/E$10)*100</f>
        <v>1.650149081594747</v>
      </c>
      <c r="F73" s="30">
        <f t="shared" si="48"/>
        <v>1.657175529674499</v>
      </c>
      <c r="G73" s="30">
        <f>(G16/G$10)*100</f>
        <v>1.664870995788414</v>
      </c>
      <c r="H73" s="30">
        <f t="shared" si="48"/>
        <v>1.6731752442071757</v>
      </c>
      <c r="I73" s="30">
        <f t="shared" si="48"/>
        <v>1.6816655020883049</v>
      </c>
      <c r="J73" s="30">
        <f t="shared" si="48"/>
        <v>1.6903117193822137</v>
      </c>
      <c r="K73" s="30">
        <f t="shared" si="48"/>
        <v>1.6998134784062184</v>
      </c>
      <c r="L73" s="30">
        <f t="shared" si="48"/>
        <v>1.708205163638983</v>
      </c>
      <c r="M73" s="30">
        <f t="shared" si="48"/>
        <v>1.7183491966756546</v>
      </c>
      <c r="N73" s="30">
        <f t="shared" si="48"/>
        <v>1.7287360595120007</v>
      </c>
      <c r="O73" s="30">
        <f t="shared" si="48"/>
        <v>1.7392008429196519</v>
      </c>
      <c r="P73" s="30">
        <f t="shared" si="48"/>
        <v>1.7499790936966402</v>
      </c>
      <c r="Q73" s="30">
        <f t="shared" si="48"/>
        <v>1.7617244978435076</v>
      </c>
      <c r="R73" s="30">
        <f t="shared" si="48"/>
        <v>1.7743033656839269</v>
      </c>
      <c r="S73" s="30">
        <f t="shared" si="48"/>
        <v>1.8028104971861949</v>
      </c>
      <c r="T73" s="30">
        <f t="shared" si="48"/>
        <v>1.8165741904120352</v>
      </c>
      <c r="U73" s="30">
        <f t="shared" si="48"/>
        <v>1.8303388869199662</v>
      </c>
      <c r="V73" s="30">
        <f t="shared" si="48"/>
        <v>1.8447559943840663</v>
      </c>
      <c r="W73" s="30">
        <f t="shared" si="48"/>
        <v>1.8600373115979441</v>
      </c>
      <c r="X73" s="30">
        <f t="shared" si="48"/>
        <v>1.8758868166994542</v>
      </c>
    </row>
    <row r="74" spans="1:24" ht="15.75">
      <c r="A74" s="36"/>
      <c r="B74" s="10" t="s">
        <v>12</v>
      </c>
      <c r="C74" s="31">
        <f>AVERAGE(D74:X74)</f>
        <v>95.182089580950759</v>
      </c>
      <c r="D74" s="30">
        <f>(D19/D$10)*100</f>
        <v>95.327845600508383</v>
      </c>
      <c r="E74" s="30">
        <f t="shared" ref="E74:X74" si="49">(E19/E$10)*100</f>
        <v>95.243257009556601</v>
      </c>
      <c r="F74" s="30">
        <f t="shared" si="49"/>
        <v>95.187825112773339</v>
      </c>
      <c r="G74" s="30">
        <f t="shared" si="49"/>
        <v>95.149864933252317</v>
      </c>
      <c r="H74" s="30">
        <f t="shared" si="49"/>
        <v>95.126169730563575</v>
      </c>
      <c r="I74" s="30">
        <f t="shared" si="49"/>
        <v>95.099850115984083</v>
      </c>
      <c r="J74" s="30">
        <f t="shared" si="49"/>
        <v>95.065413230487835</v>
      </c>
      <c r="K74" s="30">
        <f t="shared" si="49"/>
        <v>95.065979902305472</v>
      </c>
      <c r="L74" s="30">
        <f t="shared" si="49"/>
        <v>94.998082941354639</v>
      </c>
      <c r="M74" s="30">
        <f t="shared" si="49"/>
        <v>95.021174120279284</v>
      </c>
      <c r="N74" s="30">
        <f t="shared" si="49"/>
        <v>95.030265975027987</v>
      </c>
      <c r="O74" s="30">
        <f t="shared" si="49"/>
        <v>94.959565481449843</v>
      </c>
      <c r="P74" s="30">
        <f t="shared" si="49"/>
        <v>94.921929911737067</v>
      </c>
      <c r="Q74" s="30">
        <f t="shared" si="49"/>
        <v>94.881556281776369</v>
      </c>
      <c r="R74" s="30">
        <f t="shared" si="49"/>
        <v>94.838674938616833</v>
      </c>
      <c r="S74" s="30">
        <f t="shared" si="49"/>
        <v>95.58625864217835</v>
      </c>
      <c r="T74" s="30">
        <f t="shared" si="49"/>
        <v>95.546699255485109</v>
      </c>
      <c r="U74" s="30">
        <f t="shared" si="49"/>
        <v>95.507279207286047</v>
      </c>
      <c r="V74" s="30">
        <f t="shared" si="49"/>
        <v>95.465919925644513</v>
      </c>
      <c r="W74" s="30">
        <f t="shared" si="49"/>
        <v>95.422430912379838</v>
      </c>
      <c r="X74" s="30">
        <f t="shared" si="49"/>
        <v>95.377837971318442</v>
      </c>
    </row>
    <row r="75" spans="1:24" ht="15.75">
      <c r="A75" s="36"/>
      <c r="B75" s="10" t="s">
        <v>16</v>
      </c>
      <c r="C75" s="31">
        <f>AVERAGE(D75:X75)</f>
        <v>0.27536863526041516</v>
      </c>
      <c r="D75" s="35">
        <f>(D23/D$10)*100</f>
        <v>0.27144277227459374</v>
      </c>
      <c r="E75" s="35">
        <f t="shared" ref="E75:X75" si="50">(E23/E$10)*100</f>
        <v>0.27208828147051251</v>
      </c>
      <c r="F75" s="35">
        <f t="shared" si="50"/>
        <v>0.27283196532505782</v>
      </c>
      <c r="G75" s="35">
        <f t="shared" si="50"/>
        <v>0.27324953627329523</v>
      </c>
      <c r="H75" s="35">
        <f t="shared" si="50"/>
        <v>0.27399370229973224</v>
      </c>
      <c r="I75" s="35">
        <f t="shared" si="50"/>
        <v>0.27474073317799375</v>
      </c>
      <c r="J75" s="35">
        <f t="shared" si="50"/>
        <v>0.27541187881185714</v>
      </c>
      <c r="K75" s="35">
        <f t="shared" si="50"/>
        <v>0.2763342366845114</v>
      </c>
      <c r="L75" s="35">
        <f t="shared" si="50"/>
        <v>0.27687483812962943</v>
      </c>
      <c r="M75" s="35">
        <f t="shared" si="50"/>
        <v>0.27735882581946247</v>
      </c>
      <c r="N75" s="35">
        <f t="shared" si="50"/>
        <v>0.27779575628212982</v>
      </c>
      <c r="O75" s="35">
        <f t="shared" si="50"/>
        <v>0.27777269371092567</v>
      </c>
      <c r="P75" s="35">
        <f t="shared" si="50"/>
        <v>0.27757060340878614</v>
      </c>
      <c r="Q75" s="35">
        <f t="shared" si="50"/>
        <v>0.27735851991464511</v>
      </c>
      <c r="R75" s="35">
        <f t="shared" si="50"/>
        <v>0.27726053699618236</v>
      </c>
      <c r="S75" s="35">
        <f t="shared" si="50"/>
        <v>0.27876525247314304</v>
      </c>
      <c r="T75" s="35">
        <f t="shared" si="50"/>
        <v>0.27738760602282669</v>
      </c>
      <c r="U75" s="35">
        <f t="shared" si="50"/>
        <v>0.2757386165695907</v>
      </c>
      <c r="V75" s="35">
        <f t="shared" si="50"/>
        <v>0.27439294153833577</v>
      </c>
      <c r="W75" s="35">
        <f t="shared" si="50"/>
        <v>0.27304112866080421</v>
      </c>
      <c r="X75" s="35">
        <f t="shared" si="50"/>
        <v>0.27133091462470399</v>
      </c>
    </row>
    <row r="76" spans="1:24">
      <c r="C76" s="31"/>
    </row>
    <row r="147" spans="4:24">
      <c r="D147">
        <v>18724676347.68092</v>
      </c>
      <c r="E147">
        <v>26382919610.981819</v>
      </c>
      <c r="F147">
        <v>28202431308.29092</v>
      </c>
      <c r="G147">
        <v>24314440909.58057</v>
      </c>
      <c r="H147">
        <v>20045501591.826309</v>
      </c>
      <c r="I147">
        <v>19136335911.894291</v>
      </c>
      <c r="J147">
        <v>23936275749.607288</v>
      </c>
      <c r="K147">
        <v>26924567143.010029</v>
      </c>
      <c r="L147">
        <v>27817282569.27116</v>
      </c>
      <c r="M147">
        <v>29411414964.065922</v>
      </c>
      <c r="N147">
        <v>30612572646.656261</v>
      </c>
      <c r="O147">
        <v>34948178370.987</v>
      </c>
      <c r="P147">
        <v>39771797577.753601</v>
      </c>
      <c r="Q147">
        <v>44674583630.311363</v>
      </c>
      <c r="R147">
        <v>48777219062.908463</v>
      </c>
      <c r="S147">
        <v>53002396033.593002</v>
      </c>
      <c r="T147">
        <v>54571435365.659309</v>
      </c>
      <c r="U147">
        <v>58163470346.424767</v>
      </c>
      <c r="V147">
        <v>62273187271.76104</v>
      </c>
      <c r="W147">
        <v>55310441840.540703</v>
      </c>
      <c r="X147">
        <v>55667474789.794884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Wealth_IRN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2014-12-03T13:23:53Z</dcterms:modified>
</cp:coreProperties>
</file>