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JAM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<sst xmlns="http://schemas.openxmlformats.org/spreadsheetml/2006/main" count="95" uniqueCount="65">
  <si>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</si>
  <si>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</si>
  <si>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</si>
  <si>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</si>
  <si>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</si>
  <si>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</si>
  <si>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</si>
  <si>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</si>
  <si>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</si>
  <si>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</si>
  <si>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</si>
  <si>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</si>
  <si>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</si>
  <si>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</si>
  <si>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</si>
  <si>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</si>
  <si>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</si>
  <si>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</si>
  <si>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</si>
  <si>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</si>
  <si>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</si>
  <si>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</si>
  <si>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</si>
  <si>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</si>
  <si>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</si>
  <si>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</si>
  <si>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</si>
  <si>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</si>
  <si>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</si>
  <si>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</si>
  <si>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</si>
  <si>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</si>
  <si>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</si>
  <si>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</si>
  <si>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</si>
  <si>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</si>
  <si>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</si>
  <si>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</si>
  <si>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</si>
  <si>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</si>
  <si>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</si>
  <si>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</si>
  <si>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</si>
  <si>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</si>
  <si>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</si>
  <si>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</si>
  <si>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</si>
  <si>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</si>
  <si>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</si>
  <si>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</si>
  <si>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</si>
  <si>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</si>
  <si>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</si>
  <si>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</si>
  <si>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</si>
  <si>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</si>
  <si>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</si>
  <si>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</si>
  <si>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</si>
  <si>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</si>
  <si>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</si>
  <si>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</si>
  <si>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</si>
  <si>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Jamaica</t>
  </si>
  <si>
    <t>JAM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</si>
</sst>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Wealth_JAM!$B$54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Wealth_JAM!$D$52:$X$52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Wealth_JAM!$D$54:$X$54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1.9864794608628333</c:v>
                </c:pt>
                <c:pt idx="2">
                  <c:v>5.8279414264914342</c:v>
                </c:pt>
                <c:pt idx="3">
                  <c:v>9.5722127405356119</c:v>
                </c:pt>
                <c:pt idx="4">
                  <c:v>12.835671169443664</c:v>
                </c:pt>
                <c:pt idx="5">
                  <c:v>15.500324325147275</c:v>
                </c:pt>
                <c:pt idx="6">
                  <c:v>18.087881267914561</c:v>
                </c:pt>
                <c:pt idx="7">
                  <c:v>20.376497160387363</c:v>
                </c:pt>
                <c:pt idx="8">
                  <c:v>21.455767972991779</c:v>
                </c:pt>
                <c:pt idx="9">
                  <c:v>22.084580276580223</c:v>
                </c:pt>
                <c:pt idx="10">
                  <c:v>23.361859228125326</c:v>
                </c:pt>
                <c:pt idx="11">
                  <c:v>25.49913035419149</c:v>
                </c:pt>
                <c:pt idx="12">
                  <c:v>28.028109826364677</c:v>
                </c:pt>
                <c:pt idx="13">
                  <c:v>30.276907009378327</c:v>
                </c:pt>
                <c:pt idx="14">
                  <c:v>32.621005554521098</c:v>
                </c:pt>
                <c:pt idx="15">
                  <c:v>35.118324460097547</c:v>
                </c:pt>
                <c:pt idx="16">
                  <c:v>38.206595242666921</c:v>
                </c:pt>
                <c:pt idx="17">
                  <c:v>40.804829462588629</c:v>
                </c:pt>
                <c:pt idx="18">
                  <c:v>42.559559622359885</c:v>
                </c:pt>
                <c:pt idx="19">
                  <c:v>42.933189467748711</c:v>
                </c:pt>
                <c:pt idx="20" formatCode="_(* #,##0.0000_);_(* \(#,##0.0000\);_(* &quot;-&quot;??_);_(@_)">
                  <c:v>42.254874609431468</c:v>
                </c:pt>
              </c:numCache>
            </c:numRef>
          </c:val>
        </c:ser>
        <c:ser>
          <c:idx val="1"/>
          <c:order val="1"/>
          <c:tx>
            <c:strRef>
              <c:f>Wealth_JAM!$B$55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Wealth_JAM!$D$52:$X$52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Wealth_JAM!$D$55:$X$55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2.1317456334809526</c:v>
                </c:pt>
                <c:pt idx="2">
                  <c:v>0.76396752224374698</c:v>
                </c:pt>
                <c:pt idx="3">
                  <c:v>2.7388657050052112</c:v>
                </c:pt>
                <c:pt idx="4">
                  <c:v>4.7596289827652738</c:v>
                </c:pt>
                <c:pt idx="5">
                  <c:v>6.4113302317184928</c:v>
                </c:pt>
                <c:pt idx="6">
                  <c:v>7.7222489499550351</c:v>
                </c:pt>
                <c:pt idx="7">
                  <c:v>5.3262348040488794</c:v>
                </c:pt>
                <c:pt idx="8">
                  <c:v>6.5339999894418632</c:v>
                </c:pt>
                <c:pt idx="9">
                  <c:v>8.2301070359080519</c:v>
                </c:pt>
                <c:pt idx="10">
                  <c:v>9.9543261021070251</c:v>
                </c:pt>
                <c:pt idx="11">
                  <c:v>11.058268401438021</c:v>
                </c:pt>
                <c:pt idx="12">
                  <c:v>12.211129254434262</c:v>
                </c:pt>
                <c:pt idx="13">
                  <c:v>13.312408935759535</c:v>
                </c:pt>
                <c:pt idx="14">
                  <c:v>10.344883886834744</c:v>
                </c:pt>
                <c:pt idx="15">
                  <c:v>11.556446028140765</c:v>
                </c:pt>
                <c:pt idx="16">
                  <c:v>12.978440728748296</c:v>
                </c:pt>
                <c:pt idx="17">
                  <c:v>14.046743973991415</c:v>
                </c:pt>
                <c:pt idx="18">
                  <c:v>15.010359230632941</c:v>
                </c:pt>
                <c:pt idx="19">
                  <c:v>15.349168949907765</c:v>
                </c:pt>
                <c:pt idx="20">
                  <c:v>15.909383319249027</c:v>
                </c:pt>
              </c:numCache>
            </c:numRef>
          </c:val>
        </c:ser>
        <c:ser>
          <c:idx val="2"/>
          <c:order val="2"/>
          <c:tx>
            <c:strRef>
              <c:f>Wealth_JAM!$B$56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Wealth_JAM!$D$52:$X$52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Wealth_JAM!$D$56:$X$56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-0.74081916269792547</c:v>
                </c:pt>
                <c:pt idx="2">
                  <c:v>-1.5634692256922267</c:v>
                </c:pt>
                <c:pt idx="3">
                  <c:v>1.8979751418944035</c:v>
                </c:pt>
                <c:pt idx="4">
                  <c:v>0.44492473324471149</c:v>
                </c:pt>
                <c:pt idx="5">
                  <c:v>-1.0156518306224438</c:v>
                </c:pt>
                <c:pt idx="6">
                  <c:v>-2.4945693049179041</c:v>
                </c:pt>
                <c:pt idx="7">
                  <c:v>-4.2976923985835853</c:v>
                </c:pt>
                <c:pt idx="8">
                  <c:v>-6.0885022947513416</c:v>
                </c:pt>
                <c:pt idx="9">
                  <c:v>-7.3734743572844375</c:v>
                </c:pt>
                <c:pt idx="10">
                  <c:v>-8.7531341662026474</c:v>
                </c:pt>
                <c:pt idx="11">
                  <c:v>-9.6265251713620223</c:v>
                </c:pt>
                <c:pt idx="12">
                  <c:v>-11.196544309681356</c:v>
                </c:pt>
                <c:pt idx="13">
                  <c:v>-11.961862841969417</c:v>
                </c:pt>
                <c:pt idx="14">
                  <c:v>-12.952430474825826</c:v>
                </c:pt>
                <c:pt idx="15">
                  <c:v>-14.310008722297718</c:v>
                </c:pt>
                <c:pt idx="16">
                  <c:v>-14.886864184703729</c:v>
                </c:pt>
                <c:pt idx="17">
                  <c:v>-15.825884268727531</c:v>
                </c:pt>
                <c:pt idx="18">
                  <c:v>-18.431230706504198</c:v>
                </c:pt>
                <c:pt idx="19">
                  <c:v>-18.815083844357439</c:v>
                </c:pt>
                <c:pt idx="20">
                  <c:v>-19.192159649639649</c:v>
                </c:pt>
              </c:numCache>
            </c:numRef>
          </c:val>
        </c:ser>
        <c:ser>
          <c:idx val="4"/>
          <c:order val="3"/>
          <c:tx>
            <c:strRef>
              <c:f>Wealth_JAM!$B$53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Wealth_JAM!$D$52:$X$52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Wealth_JAM!$D$53:$X$53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1.4881587225521686</c:v>
                </c:pt>
                <c:pt idx="2">
                  <c:v>1.3680577195072097</c:v>
                </c:pt>
                <c:pt idx="3">
                  <c:v>4.0440180618120714</c:v>
                </c:pt>
                <c:pt idx="4">
                  <c:v>5.594579172957026</c:v>
                </c:pt>
                <c:pt idx="5">
                  <c:v>6.8032036479333646</c:v>
                </c:pt>
                <c:pt idx="6">
                  <c:v>7.7970224035412539</c:v>
                </c:pt>
                <c:pt idx="7">
                  <c:v>6.5449080188074049</c:v>
                </c:pt>
                <c:pt idx="8">
                  <c:v>7.0858814691736827</c:v>
                </c:pt>
                <c:pt idx="9">
                  <c:v>7.9150018456215276</c:v>
                </c:pt>
                <c:pt idx="10">
                  <c:v>8.8808214257172668</c:v>
                </c:pt>
                <c:pt idx="11">
                  <c:v>9.7879260407636171</c:v>
                </c:pt>
                <c:pt idx="12">
                  <c:v>10.659561468275204</c:v>
                </c:pt>
                <c:pt idx="13">
                  <c:v>11.612400471810492</c:v>
                </c:pt>
                <c:pt idx="14">
                  <c:v>10.219859493213047</c:v>
                </c:pt>
                <c:pt idx="15">
                  <c:v>11.163324128571528</c:v>
                </c:pt>
                <c:pt idx="16">
                  <c:v>12.5213831318987</c:v>
                </c:pt>
                <c:pt idx="17">
                  <c:v>13.494329008490036</c:v>
                </c:pt>
                <c:pt idx="18">
                  <c:v>13.869379181644037</c:v>
                </c:pt>
                <c:pt idx="19">
                  <c:v>14.061780819474979</c:v>
                </c:pt>
                <c:pt idx="20">
                  <c:v>14.153266193811675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Wealth_JAM!$D$64:$X$64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0.21568062547572264</c:v>
                </c:pt>
                <c:pt idx="2">
                  <c:v>9.7481542661887577</c:v>
                </c:pt>
                <c:pt idx="3">
                  <c:v>10.98954898179645</c:v>
                </c:pt>
                <c:pt idx="4">
                  <c:v>11.003732921076326</c:v>
                </c:pt>
                <c:pt idx="5">
                  <c:v>11.135790743247886</c:v>
                </c:pt>
                <c:pt idx="6">
                  <c:v>10.445460204515244</c:v>
                </c:pt>
                <c:pt idx="7">
                  <c:v>8.3037275641362882</c:v>
                </c:pt>
                <c:pt idx="8">
                  <c:v>5.9332420288168208</c:v>
                </c:pt>
                <c:pt idx="9">
                  <c:v>5.9579962006009124</c:v>
                </c:pt>
                <c:pt idx="10">
                  <c:v>5.7134105984660621</c:v>
                </c:pt>
                <c:pt idx="11">
                  <c:v>6.4049242324264455</c:v>
                </c:pt>
                <c:pt idx="12">
                  <c:v>6.6899483333537901</c:v>
                </c:pt>
                <c:pt idx="13">
                  <c:v>8.2680609218330758</c:v>
                </c:pt>
                <c:pt idx="14">
                  <c:v>8.5558739782638504</c:v>
                </c:pt>
                <c:pt idx="15">
                  <c:v>9.4168188664629717</c:v>
                </c:pt>
                <c:pt idx="16">
                  <c:v>11.50215446547751</c:v>
                </c:pt>
                <c:pt idx="17">
                  <c:v>12.564716879587468</c:v>
                </c:pt>
                <c:pt idx="18">
                  <c:v>11.491545689902649</c:v>
                </c:pt>
                <c:pt idx="19">
                  <c:v>7.680381392764013</c:v>
                </c:pt>
                <c:pt idx="20">
                  <c:v>6.0663331180290658</c:v>
                </c:pt>
              </c:numCache>
            </c:numRef>
          </c:val>
        </c:ser>
        <c:marker val="1"/>
        <c:axId val="73088000"/>
        <c:axId val="73097984"/>
      </c:lineChart>
      <c:catAx>
        <c:axId val="730880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097984"/>
        <c:crosses val="autoZero"/>
        <c:auto val="1"/>
        <c:lblAlgn val="ctr"/>
        <c:lblOffset val="100"/>
      </c:catAx>
      <c:valAx>
        <c:axId val="730979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088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Wealth_JAM!$B$40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Wealth_JAM!$D$38:$X$38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Wealth_JAM!$D$40:$X$40</c:f>
              <c:numCache>
                <c:formatCode>_(* #,##0_);_(* \(#,##0\);_(* "-"??_);_(@_)</c:formatCode>
                <c:ptCount val="21"/>
                <c:pt idx="0">
                  <c:v>12967.792233597627</c:v>
                </c:pt>
                <c:pt idx="1">
                  <c:v>13225.39476284541</c:v>
                </c:pt>
                <c:pt idx="2">
                  <c:v>13723.547569280801</c:v>
                </c:pt>
                <c:pt idx="3">
                  <c:v>14209.096893948248</c:v>
                </c:pt>
                <c:pt idx="4">
                  <c:v>14632.295402638872</c:v>
                </c:pt>
                <c:pt idx="5">
                  <c:v>14977.84208761652</c:v>
                </c:pt>
                <c:pt idx="6">
                  <c:v>15313.391095880612</c:v>
                </c:pt>
                <c:pt idx="7">
                  <c:v>15610.174049841582</c:v>
                </c:pt>
                <c:pt idx="8">
                  <c:v>15750.131646457981</c:v>
                </c:pt>
                <c:pt idx="9">
                  <c:v>15831.674719526631</c:v>
                </c:pt>
                <c:pt idx="10">
                  <c:v>15997.309600206474</c:v>
                </c:pt>
                <c:pt idx="11">
                  <c:v>16274.466479303406</c:v>
                </c:pt>
                <c:pt idx="12">
                  <c:v>16602.419282885159</c:v>
                </c:pt>
                <c:pt idx="13">
                  <c:v>16894.038629333365</c:v>
                </c:pt>
                <c:pt idx="14">
                  <c:v>17198.016458418264</c:v>
                </c:pt>
                <c:pt idx="15">
                  <c:v>17521.863585503772</c:v>
                </c:pt>
                <c:pt idx="16">
                  <c:v>17922.344124198269</c:v>
                </c:pt>
                <c:pt idx="17">
                  <c:v>18259.277739579953</c:v>
                </c:pt>
                <c:pt idx="18">
                  <c:v>18486.827500959364</c:v>
                </c:pt>
                <c:pt idx="19">
                  <c:v>18535.2790430321</c:v>
                </c:pt>
                <c:pt idx="20">
                  <c:v>18447.316581515897</c:v>
                </c:pt>
              </c:numCache>
            </c:numRef>
          </c:val>
        </c:ser>
        <c:ser>
          <c:idx val="1"/>
          <c:order val="1"/>
          <c:tx>
            <c:strRef>
              <c:f>Wealth_JAM!$B$41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Wealth_JAM!$D$38:$X$38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Wealth_JAM!$D$41:$X$41</c:f>
              <c:numCache>
                <c:formatCode>General</c:formatCode>
                <c:ptCount val="21"/>
                <c:pt idx="0">
                  <c:v>34012.386122683965</c:v>
                </c:pt>
                <c:pt idx="1">
                  <c:v>34737.44367869696</c:v>
                </c:pt>
                <c:pt idx="2">
                  <c:v>34272.229706201411</c:v>
                </c:pt>
                <c:pt idx="3">
                  <c:v>34943.939701652111</c:v>
                </c:pt>
                <c:pt idx="4">
                  <c:v>35631.249510309266</c:v>
                </c:pt>
                <c:pt idx="5">
                  <c:v>36193.032516696425</c:v>
                </c:pt>
                <c:pt idx="6">
                  <c:v>36638.907252897581</c:v>
                </c:pt>
                <c:pt idx="7">
                  <c:v>35823.965670037847</c:v>
                </c:pt>
                <c:pt idx="8">
                  <c:v>36234.755428349061</c:v>
                </c:pt>
                <c:pt idx="9">
                  <c:v>36811.641906047189</c:v>
                </c:pt>
                <c:pt idx="10">
                  <c:v>37398.089952443726</c:v>
                </c:pt>
                <c:pt idx="11">
                  <c:v>37773.567069863813</c:v>
                </c:pt>
                <c:pt idx="12">
                  <c:v>38165.682554642168</c:v>
                </c:pt>
                <c:pt idx="13">
                  <c:v>38540.254052145181</c:v>
                </c:pt>
                <c:pt idx="14">
                  <c:v>37530.927974217513</c:v>
                </c:pt>
                <c:pt idx="15">
                  <c:v>37943.009167834774</c:v>
                </c:pt>
                <c:pt idx="16">
                  <c:v>38426.663496049514</c:v>
                </c:pt>
                <c:pt idx="17">
                  <c:v>38790.018920782764</c:v>
                </c:pt>
                <c:pt idx="18">
                  <c:v>39117.767462608776</c:v>
                </c:pt>
                <c:pt idx="19">
                  <c:v>39233.004732549707</c:v>
                </c:pt>
                <c:pt idx="20">
                  <c:v>39423.547006964822</c:v>
                </c:pt>
              </c:numCache>
            </c:numRef>
          </c:val>
        </c:ser>
        <c:ser>
          <c:idx val="2"/>
          <c:order val="2"/>
          <c:tx>
            <c:strRef>
              <c:f>Wealth_JAM!$B$42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Wealth_JAM!$D$38:$X$38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Wealth_JAM!$D$42:$X$42</c:f>
              <c:numCache>
                <c:formatCode>_(* #,##0_);_(* \(#,##0\);_(* "-"??_);_(@_)</c:formatCode>
                <c:ptCount val="21"/>
                <c:pt idx="0">
                  <c:v>12719.752181362655</c:v>
                </c:pt>
                <c:pt idx="1">
                  <c:v>12625.521819755433</c:v>
                </c:pt>
                <c:pt idx="2">
                  <c:v>12520.882770422735</c:v>
                </c:pt>
                <c:pt idx="3">
                  <c:v>12961.169915875489</c:v>
                </c:pt>
                <c:pt idx="4">
                  <c:v>12776.345504824973</c:v>
                </c:pt>
                <c:pt idx="5">
                  <c:v>12590.563785482007</c:v>
                </c:pt>
                <c:pt idx="6">
                  <c:v>12402.449147784757</c:v>
                </c:pt>
                <c:pt idx="7">
                  <c:v>12173.096358745563</c:v>
                </c:pt>
                <c:pt idx="8">
                  <c:v>11945.309777913706</c:v>
                </c:pt>
                <c:pt idx="9">
                  <c:v>11781.864515959753</c:v>
                </c:pt>
                <c:pt idx="10">
                  <c:v>11606.375207319494</c:v>
                </c:pt>
                <c:pt idx="11">
                  <c:v>11495.282035888909</c:v>
                </c:pt>
                <c:pt idx="12">
                  <c:v>11295.579492294724</c:v>
                </c:pt>
                <c:pt idx="13">
                  <c:v>11198.232871589642</c:v>
                </c:pt>
                <c:pt idx="14">
                  <c:v>11072.235123501516</c:v>
                </c:pt>
                <c:pt idx="15">
                  <c:v>10899.554534755005</c:v>
                </c:pt>
                <c:pt idx="16">
                  <c:v>10826.179949492307</c:v>
                </c:pt>
                <c:pt idx="17">
                  <c:v>10706.738921871256</c:v>
                </c:pt>
                <c:pt idx="18">
                  <c:v>10375.345311520105</c:v>
                </c:pt>
                <c:pt idx="19">
                  <c:v>10326.520143644788</c:v>
                </c:pt>
                <c:pt idx="20">
                  <c:v>10278.557035677013</c:v>
                </c:pt>
              </c:numCache>
            </c:numRef>
          </c:val>
        </c:ser>
        <c:overlap val="100"/>
        <c:axId val="73541120"/>
        <c:axId val="73542656"/>
      </c:barChart>
      <c:catAx>
        <c:axId val="735411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542656"/>
        <c:crosses val="autoZero"/>
        <c:auto val="1"/>
        <c:lblAlgn val="ctr"/>
        <c:lblOffset val="100"/>
      </c:catAx>
      <c:valAx>
        <c:axId val="735426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54112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Wealth_JAM!$B$67:$B$69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Wealth_JAM!$C$67:$C$69</c:f>
              <c:numCache>
                <c:formatCode>_(* #,##0_);_(* \(#,##0\);_(* "-"??_);_(@_)</c:formatCode>
                <c:ptCount val="3"/>
                <c:pt idx="0">
                  <c:v>24.806088366505655</c:v>
                </c:pt>
                <c:pt idx="1">
                  <c:v>57.142800545149697</c:v>
                </c:pt>
                <c:pt idx="2">
                  <c:v>18.051111088344648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Wealth_JAM!$B$72:$B$75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Wealth_JAM!$C$72:$C$75</c:f>
              <c:numCache>
                <c:formatCode>_(* #,##0_);_(* \(#,##0\);_(* "-"??_);_(@_)</c:formatCode>
                <c:ptCount val="4"/>
                <c:pt idx="0">
                  <c:v>79.186072133285933</c:v>
                </c:pt>
                <c:pt idx="1">
                  <c:v>6.752619234663487</c:v>
                </c:pt>
                <c:pt idx="2">
                  <c:v>0</c:v>
                </c:pt>
                <c:pt idx="3">
                  <c:v>14.06130863205059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141184903027.84979</v>
      </c>
      <c r="E7" s="13">
        <f t="shared" ref="E7:X7" si="0">+E8+E9+E10</f>
        <v>144227380418.92554</v>
      </c>
      <c r="F7" s="13">
        <f t="shared" si="0"/>
        <v>145134019438.43155</v>
      </c>
      <c r="G7" s="13">
        <f t="shared" si="0"/>
        <v>150197120481.26956</v>
      </c>
      <c r="H7" s="13">
        <f t="shared" si="0"/>
        <v>153775537172.01944</v>
      </c>
      <c r="I7" s="13">
        <f t="shared" si="0"/>
        <v>156949800779.49454</v>
      </c>
      <c r="J7" s="13">
        <f t="shared" si="0"/>
        <v>159900439171.78003</v>
      </c>
      <c r="K7" s="13">
        <f t="shared" si="0"/>
        <v>159582095558.87164</v>
      </c>
      <c r="L7" s="13">
        <f t="shared" si="0"/>
        <v>161970350236.2106</v>
      </c>
      <c r="M7" s="13">
        <f t="shared" si="0"/>
        <v>164799806635.58627</v>
      </c>
      <c r="N7" s="13">
        <f t="shared" si="0"/>
        <v>167811701805.52625</v>
      </c>
      <c r="O7" s="13">
        <f t="shared" si="0"/>
        <v>170695833187.78894</v>
      </c>
      <c r="P7" s="13">
        <f t="shared" si="0"/>
        <v>173481113134.31012</v>
      </c>
      <c r="Q7" s="13">
        <f t="shared" si="0"/>
        <v>176327586762.79221</v>
      </c>
      <c r="R7" s="13">
        <f t="shared" si="0"/>
        <v>175353365995.61157</v>
      </c>
      <c r="S7" s="13">
        <f t="shared" si="0"/>
        <v>177966365530.39795</v>
      </c>
      <c r="T7" s="13">
        <f t="shared" si="0"/>
        <v>181126742200.6676</v>
      </c>
      <c r="U7" s="13">
        <f t="shared" si="0"/>
        <v>183553946145.76636</v>
      </c>
      <c r="V7" s="13">
        <f t="shared" si="0"/>
        <v>184924607891.39755</v>
      </c>
      <c r="W7" s="13">
        <f t="shared" si="0"/>
        <v>185951520077.72205</v>
      </c>
      <c r="X7" s="13">
        <f t="shared" si="0"/>
        <v>186801105700.68878</v>
      </c>
    </row>
    <row r="8" spans="1:24" s="22" customFormat="1" ht="15.75">
      <c r="A8" s="19">
        <v>1</v>
      </c>
      <c r="B8" s="20" t="s">
        <v>5</v>
      </c>
      <c r="C8" s="20"/>
      <c r="D8" s="21">
        <v>30667648563.365143</v>
      </c>
      <c r="E8" s="21">
        <v>31482351287.031059</v>
      </c>
      <c r="F8" s="21">
        <v>32912484234.480125</v>
      </c>
      <c r="G8" s="21">
        <v>34358733017.318386</v>
      </c>
      <c r="H8" s="21">
        <v>35693099570.586906</v>
      </c>
      <c r="I8" s="21">
        <v>36868197944.141472</v>
      </c>
      <c r="J8" s="21">
        <v>38048754080.983864</v>
      </c>
      <c r="K8" s="21">
        <v>39163850537.9039</v>
      </c>
      <c r="L8" s="21">
        <v>39903746032.883606</v>
      </c>
      <c r="M8" s="21">
        <v>40497471427.573273</v>
      </c>
      <c r="N8" s="21">
        <v>41299422334.753845</v>
      </c>
      <c r="O8" s="21">
        <v>42383934815.845917</v>
      </c>
      <c r="P8" s="21">
        <v>43597421759.439369</v>
      </c>
      <c r="Q8" s="21">
        <v>44706170709.607376</v>
      </c>
      <c r="R8" s="21">
        <v>45830942465.989449</v>
      </c>
      <c r="S8" s="21">
        <v>46987558049.656952</v>
      </c>
      <c r="T8" s="21">
        <v>48324625821.776024</v>
      </c>
      <c r="U8" s="21">
        <v>49465150286.187164</v>
      </c>
      <c r="V8" s="21">
        <v>50289384087.964729</v>
      </c>
      <c r="W8" s="21">
        <v>50615658093.456924</v>
      </c>
      <c r="X8" s="21">
        <v>50565054010.397316</v>
      </c>
    </row>
    <row r="9" spans="1:24" s="22" customFormat="1" ht="15.75">
      <c r="A9" s="19">
        <v>2</v>
      </c>
      <c r="B9" s="20" t="s">
        <v>38</v>
      </c>
      <c r="C9" s="20"/>
      <c r="D9" s="21">
        <v>80436198053.010452</v>
      </c>
      <c r="E9" s="21">
        <v>82690643592.623123</v>
      </c>
      <c r="F9" s="21">
        <v>82193340620.667862</v>
      </c>
      <c r="G9" s="21">
        <v>84497241713.77095</v>
      </c>
      <c r="H9" s="21">
        <v>86916625286.729294</v>
      </c>
      <c r="I9" s="21">
        <v>89089728628.36853</v>
      </c>
      <c r="J9" s="21">
        <v>91035666961.871521</v>
      </c>
      <c r="K9" s="21">
        <v>89877565278.690842</v>
      </c>
      <c r="L9" s="21">
        <v>91802564615.493729</v>
      </c>
      <c r="M9" s="21">
        <v>94164290430.594406</v>
      </c>
      <c r="N9" s="21">
        <v>96548704129.546432</v>
      </c>
      <c r="O9" s="21">
        <v>98374493964.954773</v>
      </c>
      <c r="P9" s="21">
        <v>100221861086.64856</v>
      </c>
      <c r="Q9" s="21">
        <v>101987879550.31618</v>
      </c>
      <c r="R9" s="21">
        <v>100016057365.70831</v>
      </c>
      <c r="S9" s="21">
        <v>101749984363.95164</v>
      </c>
      <c r="T9" s="21">
        <v>103611119290.95718</v>
      </c>
      <c r="U9" s="21">
        <v>105083790437.19521</v>
      </c>
      <c r="V9" s="21">
        <v>106411358708.72031</v>
      </c>
      <c r="W9" s="21">
        <v>107136469265.52365</v>
      </c>
      <c r="X9" s="21">
        <v>108061992370.53494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30081056411.474186</v>
      </c>
      <c r="E10" s="21">
        <f t="shared" ref="E10:X10" si="1">+E13+E16+E19+E23</f>
        <v>30054385539.271355</v>
      </c>
      <c r="F10" s="21">
        <f t="shared" si="1"/>
        <v>30028194583.283566</v>
      </c>
      <c r="G10" s="21">
        <f t="shared" si="1"/>
        <v>31341145750.18021</v>
      </c>
      <c r="H10" s="21">
        <f t="shared" si="1"/>
        <v>31165812314.703239</v>
      </c>
      <c r="I10" s="21">
        <f t="shared" si="1"/>
        <v>30991874206.984535</v>
      </c>
      <c r="J10" s="21">
        <f t="shared" si="1"/>
        <v>30816018128.924641</v>
      </c>
      <c r="K10" s="21">
        <f t="shared" si="1"/>
        <v>30540679742.276901</v>
      </c>
      <c r="L10" s="21">
        <f t="shared" si="1"/>
        <v>30264039587.83326</v>
      </c>
      <c r="M10" s="21">
        <f t="shared" si="1"/>
        <v>30138044777.418591</v>
      </c>
      <c r="N10" s="21">
        <f t="shared" si="1"/>
        <v>29963575341.225956</v>
      </c>
      <c r="O10" s="21">
        <f t="shared" si="1"/>
        <v>29937404406.988235</v>
      </c>
      <c r="P10" s="21">
        <f t="shared" si="1"/>
        <v>29661830288.222187</v>
      </c>
      <c r="Q10" s="21">
        <f t="shared" si="1"/>
        <v>29633536502.868652</v>
      </c>
      <c r="R10" s="21">
        <f t="shared" si="1"/>
        <v>29506366163.913815</v>
      </c>
      <c r="S10" s="21">
        <f t="shared" si="1"/>
        <v>29228823116.789368</v>
      </c>
      <c r="T10" s="21">
        <f t="shared" si="1"/>
        <v>29190997087.934395</v>
      </c>
      <c r="U10" s="21">
        <f t="shared" si="1"/>
        <v>29005005422.383957</v>
      </c>
      <c r="V10" s="21">
        <f t="shared" si="1"/>
        <v>28223865094.712528</v>
      </c>
      <c r="W10" s="21">
        <f t="shared" si="1"/>
        <v>28199392718.741444</v>
      </c>
      <c r="X10" s="21">
        <f t="shared" si="1"/>
        <v>28174059319.756546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25651371880.930931</v>
      </c>
      <c r="E11" s="38">
        <f t="shared" ref="E11:X11" si="2">+E13+E16</f>
        <v>25647630339.002415</v>
      </c>
      <c r="F11" s="38">
        <f t="shared" si="2"/>
        <v>25643888797.073898</v>
      </c>
      <c r="G11" s="38">
        <f t="shared" si="2"/>
        <v>26978927959.645645</v>
      </c>
      <c r="H11" s="38">
        <f t="shared" si="2"/>
        <v>26826433006.105988</v>
      </c>
      <c r="I11" s="38">
        <f t="shared" si="2"/>
        <v>26673938052.56633</v>
      </c>
      <c r="J11" s="38">
        <f t="shared" si="2"/>
        <v>26521443099.02668</v>
      </c>
      <c r="K11" s="38">
        <f t="shared" si="2"/>
        <v>26269779204.41293</v>
      </c>
      <c r="L11" s="38">
        <f t="shared" si="2"/>
        <v>26018115309.799179</v>
      </c>
      <c r="M11" s="38">
        <f t="shared" si="2"/>
        <v>25915204826.796574</v>
      </c>
      <c r="N11" s="38">
        <f t="shared" si="2"/>
        <v>25762709873.25692</v>
      </c>
      <c r="O11" s="38">
        <f t="shared" si="2"/>
        <v>25760968544.655693</v>
      </c>
      <c r="P11" s="38">
        <f t="shared" si="2"/>
        <v>25511304863.369236</v>
      </c>
      <c r="Q11" s="38">
        <f t="shared" si="2"/>
        <v>25509563534.768009</v>
      </c>
      <c r="R11" s="38">
        <f t="shared" si="2"/>
        <v>25408653265.092686</v>
      </c>
      <c r="S11" s="38">
        <f t="shared" si="2"/>
        <v>25158989583.806229</v>
      </c>
      <c r="T11" s="38">
        <f t="shared" si="2"/>
        <v>25150522085.762852</v>
      </c>
      <c r="U11" s="38">
        <f t="shared" si="2"/>
        <v>24993301176.108341</v>
      </c>
      <c r="V11" s="38">
        <f t="shared" si="2"/>
        <v>24241066620.009274</v>
      </c>
      <c r="W11" s="38">
        <f t="shared" si="2"/>
        <v>24232599121.9659</v>
      </c>
      <c r="X11" s="38">
        <f t="shared" si="2"/>
        <v>24224131623.922527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4429684530.5432558</v>
      </c>
      <c r="E12" s="38">
        <f t="shared" ref="E12:X12" si="3">+E23+E19</f>
        <v>4406755200.26894</v>
      </c>
      <c r="F12" s="38">
        <f t="shared" si="3"/>
        <v>4384305786.2096672</v>
      </c>
      <c r="G12" s="38">
        <f t="shared" si="3"/>
        <v>4362217790.534564</v>
      </c>
      <c r="H12" s="38">
        <f t="shared" si="3"/>
        <v>4339379308.5972509</v>
      </c>
      <c r="I12" s="38">
        <f t="shared" si="3"/>
        <v>4317936154.4182034</v>
      </c>
      <c r="J12" s="38">
        <f t="shared" si="3"/>
        <v>4294575029.8979611</v>
      </c>
      <c r="K12" s="38">
        <f t="shared" si="3"/>
        <v>4270900537.8639698</v>
      </c>
      <c r="L12" s="38">
        <f t="shared" si="3"/>
        <v>4245924278.0340824</v>
      </c>
      <c r="M12" s="38">
        <f t="shared" si="3"/>
        <v>4222839950.6220179</v>
      </c>
      <c r="N12" s="38">
        <f t="shared" si="3"/>
        <v>4200865467.9690371</v>
      </c>
      <c r="O12" s="38">
        <f t="shared" si="3"/>
        <v>4176435862.3325415</v>
      </c>
      <c r="P12" s="38">
        <f t="shared" si="3"/>
        <v>4150525424.852951</v>
      </c>
      <c r="Q12" s="38">
        <f t="shared" si="3"/>
        <v>4123972968.1006432</v>
      </c>
      <c r="R12" s="38">
        <f t="shared" si="3"/>
        <v>4097712898.8211279</v>
      </c>
      <c r="S12" s="38">
        <f t="shared" si="3"/>
        <v>4069833532.9831386</v>
      </c>
      <c r="T12" s="38">
        <f t="shared" si="3"/>
        <v>4040475002.1715422</v>
      </c>
      <c r="U12" s="38">
        <f t="shared" si="3"/>
        <v>4011704246.2756147</v>
      </c>
      <c r="V12" s="38">
        <f t="shared" si="3"/>
        <v>3982798474.7032557</v>
      </c>
      <c r="W12" s="38">
        <f t="shared" si="3"/>
        <v>3966793596.7755427</v>
      </c>
      <c r="X12" s="38">
        <f t="shared" si="3"/>
        <v>3949927695.8340173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23602207975.63414</v>
      </c>
      <c r="E13" s="13">
        <f t="shared" ref="E13:X13" si="4">+E14+E15</f>
        <v>23602207975.63414</v>
      </c>
      <c r="F13" s="13">
        <f t="shared" si="4"/>
        <v>23602207975.63414</v>
      </c>
      <c r="G13" s="13">
        <f t="shared" si="4"/>
        <v>24940988680.134399</v>
      </c>
      <c r="H13" s="13">
        <f t="shared" si="4"/>
        <v>24792235268.523258</v>
      </c>
      <c r="I13" s="13">
        <f t="shared" si="4"/>
        <v>24643481856.912117</v>
      </c>
      <c r="J13" s="13">
        <f t="shared" si="4"/>
        <v>24494728445.30098</v>
      </c>
      <c r="K13" s="13">
        <f t="shared" si="4"/>
        <v>24246806092.615746</v>
      </c>
      <c r="L13" s="13">
        <f t="shared" si="4"/>
        <v>23998883739.930511</v>
      </c>
      <c r="M13" s="13">
        <f t="shared" si="4"/>
        <v>23899714798.856422</v>
      </c>
      <c r="N13" s="13">
        <f t="shared" si="4"/>
        <v>23750961387.245281</v>
      </c>
      <c r="O13" s="13">
        <f t="shared" si="4"/>
        <v>23750961387.245281</v>
      </c>
      <c r="P13" s="13">
        <f t="shared" si="4"/>
        <v>23503039034.560051</v>
      </c>
      <c r="Q13" s="13">
        <f t="shared" si="4"/>
        <v>23503039034.560051</v>
      </c>
      <c r="R13" s="13">
        <f t="shared" si="4"/>
        <v>23403870093.485954</v>
      </c>
      <c r="S13" s="13">
        <f t="shared" si="4"/>
        <v>23155947740.80072</v>
      </c>
      <c r="T13" s="13">
        <f t="shared" si="4"/>
        <v>23155947740.80072</v>
      </c>
      <c r="U13" s="13">
        <f t="shared" si="4"/>
        <v>23007194329.189583</v>
      </c>
      <c r="V13" s="13">
        <f t="shared" si="4"/>
        <v>22263427271.133888</v>
      </c>
      <c r="W13" s="13">
        <f t="shared" si="4"/>
        <v>22263427271.133888</v>
      </c>
      <c r="X13" s="13">
        <f t="shared" si="4"/>
        <v>22263427271.133888</v>
      </c>
    </row>
    <row r="14" spans="1:24" ht="15.75">
      <c r="A14" s="8" t="s">
        <v>43</v>
      </c>
      <c r="B14" s="2" t="s">
        <v>27</v>
      </c>
      <c r="C14" s="10"/>
      <c r="D14" s="11">
        <v>10858999047.613188</v>
      </c>
      <c r="E14" s="11">
        <v>11206090341.372513</v>
      </c>
      <c r="F14" s="11">
        <v>11701935046.742977</v>
      </c>
      <c r="G14" s="11">
        <v>13586144927.150745</v>
      </c>
      <c r="H14" s="11">
        <v>13437391515.539606</v>
      </c>
      <c r="I14" s="11">
        <v>13288638103.928467</v>
      </c>
      <c r="J14" s="11">
        <v>13139884692.317327</v>
      </c>
      <c r="K14" s="11">
        <v>12891962339.632093</v>
      </c>
      <c r="L14" s="11">
        <v>12644039986.946861</v>
      </c>
      <c r="M14" s="11">
        <v>12544871045.872768</v>
      </c>
      <c r="N14" s="11">
        <v>12396117634.261629</v>
      </c>
      <c r="O14" s="11">
        <v>12396117634.261629</v>
      </c>
      <c r="P14" s="11">
        <v>12148195281.576397</v>
      </c>
      <c r="Q14" s="11">
        <v>12148195281.576397</v>
      </c>
      <c r="R14" s="11">
        <v>12049026340.502304</v>
      </c>
      <c r="S14" s="11">
        <v>11801103987.81707</v>
      </c>
      <c r="T14" s="11">
        <v>11801103987.81707</v>
      </c>
      <c r="U14" s="11">
        <v>11652350576.205931</v>
      </c>
      <c r="V14" s="11">
        <v>10908583518.150234</v>
      </c>
      <c r="W14" s="11">
        <v>10908583518.150234</v>
      </c>
      <c r="X14" s="11">
        <v>10908583518.150234</v>
      </c>
    </row>
    <row r="15" spans="1:24" ht="15.75">
      <c r="A15" s="8" t="s">
        <v>47</v>
      </c>
      <c r="B15" s="2" t="s">
        <v>6</v>
      </c>
      <c r="C15" s="10"/>
      <c r="D15" s="11">
        <v>12743208928.020954</v>
      </c>
      <c r="E15" s="11">
        <v>12396117634.261629</v>
      </c>
      <c r="F15" s="11">
        <v>11900272928.891165</v>
      </c>
      <c r="G15" s="11">
        <v>11354843752.983652</v>
      </c>
      <c r="H15" s="11">
        <v>11354843752.983652</v>
      </c>
      <c r="I15" s="11">
        <v>11354843752.983652</v>
      </c>
      <c r="J15" s="11">
        <v>11354843752.983652</v>
      </c>
      <c r="K15" s="11">
        <v>11354843752.983652</v>
      </c>
      <c r="L15" s="11">
        <v>11354843752.983652</v>
      </c>
      <c r="M15" s="11">
        <v>11354843752.983652</v>
      </c>
      <c r="N15" s="11">
        <v>11354843752.983652</v>
      </c>
      <c r="O15" s="11">
        <v>11354843752.983652</v>
      </c>
      <c r="P15" s="11">
        <v>11354843752.983652</v>
      </c>
      <c r="Q15" s="11">
        <v>11354843752.983652</v>
      </c>
      <c r="R15" s="11">
        <v>11354843752.983652</v>
      </c>
      <c r="S15" s="11">
        <v>11354843752.983652</v>
      </c>
      <c r="T15" s="11">
        <v>11354843752.983652</v>
      </c>
      <c r="U15" s="11">
        <v>11354843752.983652</v>
      </c>
      <c r="V15" s="11">
        <v>11354843752.983652</v>
      </c>
      <c r="W15" s="11">
        <v>11354843752.983652</v>
      </c>
      <c r="X15" s="11">
        <v>11354843752.983652</v>
      </c>
    </row>
    <row r="16" spans="1:24" ht="15.75">
      <c r="A16" s="15" t="s">
        <v>44</v>
      </c>
      <c r="B16" s="10" t="s">
        <v>11</v>
      </c>
      <c r="C16" s="10"/>
      <c r="D16" s="13">
        <f>+D17+D18</f>
        <v>2049163905.2967904</v>
      </c>
      <c r="E16" s="13">
        <f t="shared" ref="E16:X16" si="5">+E17+E18</f>
        <v>2045422363.3682754</v>
      </c>
      <c r="F16" s="13">
        <f t="shared" si="5"/>
        <v>2041680821.4397597</v>
      </c>
      <c r="G16" s="13">
        <f t="shared" si="5"/>
        <v>2037939279.5112443</v>
      </c>
      <c r="H16" s="13">
        <f t="shared" si="5"/>
        <v>2034197737.5827291</v>
      </c>
      <c r="I16" s="13">
        <f t="shared" si="5"/>
        <v>2030456195.6542139</v>
      </c>
      <c r="J16" s="13">
        <f t="shared" si="5"/>
        <v>2026714653.7256985</v>
      </c>
      <c r="K16" s="13">
        <f t="shared" si="5"/>
        <v>2022973111.797183</v>
      </c>
      <c r="L16" s="13">
        <f t="shared" si="5"/>
        <v>2019231569.8686676</v>
      </c>
      <c r="M16" s="13">
        <f t="shared" si="5"/>
        <v>2015490027.9401524</v>
      </c>
      <c r="N16" s="13">
        <f t="shared" si="5"/>
        <v>2011748486.0116372</v>
      </c>
      <c r="O16" s="13">
        <f t="shared" si="5"/>
        <v>2010007157.4104109</v>
      </c>
      <c r="P16" s="13">
        <f t="shared" si="5"/>
        <v>2008265828.809185</v>
      </c>
      <c r="Q16" s="13">
        <f t="shared" si="5"/>
        <v>2006524500.2079589</v>
      </c>
      <c r="R16" s="13">
        <f t="shared" si="5"/>
        <v>2004783171.6067328</v>
      </c>
      <c r="S16" s="13">
        <f t="shared" si="5"/>
        <v>2003041843.005507</v>
      </c>
      <c r="T16" s="13">
        <f t="shared" si="5"/>
        <v>1994574344.9621332</v>
      </c>
      <c r="U16" s="13">
        <f t="shared" si="5"/>
        <v>1986106846.9187591</v>
      </c>
      <c r="V16" s="13">
        <f t="shared" si="5"/>
        <v>1977639348.8753853</v>
      </c>
      <c r="W16" s="13">
        <f t="shared" si="5"/>
        <v>1969171850.8320117</v>
      </c>
      <c r="X16" s="13">
        <f t="shared" si="5"/>
        <v>1960704352.7886379</v>
      </c>
    </row>
    <row r="17" spans="1:24">
      <c r="A17" s="8" t="s">
        <v>45</v>
      </c>
      <c r="B17" s="2" t="s">
        <v>7</v>
      </c>
      <c r="C17" s="2"/>
      <c r="D17" s="14">
        <v>337552184.90136939</v>
      </c>
      <c r="E17" s="14">
        <v>335340233.42897147</v>
      </c>
      <c r="F17" s="14">
        <v>333128281.95657361</v>
      </c>
      <c r="G17" s="14">
        <v>330916330.4841758</v>
      </c>
      <c r="H17" s="14">
        <v>328704379.01177788</v>
      </c>
      <c r="I17" s="14">
        <v>326492427.53937995</v>
      </c>
      <c r="J17" s="14">
        <v>324280476.06698203</v>
      </c>
      <c r="K17" s="14">
        <v>322068524.59458411</v>
      </c>
      <c r="L17" s="14">
        <v>319856573.1221863</v>
      </c>
      <c r="M17" s="14">
        <v>317644621.64978838</v>
      </c>
      <c r="N17" s="14">
        <v>315432670.17739052</v>
      </c>
      <c r="O17" s="14">
        <v>315424877.42643082</v>
      </c>
      <c r="P17" s="14">
        <v>315417084.67547125</v>
      </c>
      <c r="Q17" s="14">
        <v>315409291.92451161</v>
      </c>
      <c r="R17" s="14">
        <v>315401499.17355198</v>
      </c>
      <c r="S17" s="14">
        <v>315393706.42259234</v>
      </c>
      <c r="T17" s="14">
        <v>308149880.74411255</v>
      </c>
      <c r="U17" s="14">
        <v>300906055.06563258</v>
      </c>
      <c r="V17" s="14">
        <v>293662229.38715273</v>
      </c>
      <c r="W17" s="14">
        <v>286418403.70867288</v>
      </c>
      <c r="X17" s="14">
        <v>279174578.03019303</v>
      </c>
    </row>
    <row r="18" spans="1:24">
      <c r="A18" s="8" t="s">
        <v>46</v>
      </c>
      <c r="B18" s="2" t="s">
        <v>62</v>
      </c>
      <c r="C18" s="2"/>
      <c r="D18" s="14">
        <v>1711611720.395421</v>
      </c>
      <c r="E18" s="14">
        <v>1710082129.9393039</v>
      </c>
      <c r="F18" s="14">
        <v>1708552539.4831862</v>
      </c>
      <c r="G18" s="14">
        <v>1707022949.0270686</v>
      </c>
      <c r="H18" s="14">
        <v>1705493358.5709512</v>
      </c>
      <c r="I18" s="14">
        <v>1703963768.1148338</v>
      </c>
      <c r="J18" s="14">
        <v>1702434177.6587164</v>
      </c>
      <c r="K18" s="14">
        <v>1700904587.2025988</v>
      </c>
      <c r="L18" s="14">
        <v>1699374996.7464814</v>
      </c>
      <c r="M18" s="14">
        <v>1697845406.290364</v>
      </c>
      <c r="N18" s="14">
        <v>1696315815.8342466</v>
      </c>
      <c r="O18" s="14">
        <v>1694582279.9839802</v>
      </c>
      <c r="P18" s="14">
        <v>1692848744.1337137</v>
      </c>
      <c r="Q18" s="14">
        <v>1691115208.2834473</v>
      </c>
      <c r="R18" s="14">
        <v>1689381672.4331808</v>
      </c>
      <c r="S18" s="14">
        <v>1687648136.5829146</v>
      </c>
      <c r="T18" s="14">
        <v>1686424464.2180207</v>
      </c>
      <c r="U18" s="14">
        <v>1685200791.8531265</v>
      </c>
      <c r="V18" s="14">
        <v>1683977119.4882326</v>
      </c>
      <c r="W18" s="14">
        <v>1682753447.1233389</v>
      </c>
      <c r="X18" s="14">
        <v>1681529774.7584448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4429684530.5432558</v>
      </c>
      <c r="E23" s="13">
        <f t="shared" ref="E23:X23" si="7">+E24+E25+E26+E27+E28+E29+E30+E31+E32+E33</f>
        <v>4406755200.26894</v>
      </c>
      <c r="F23" s="13">
        <f t="shared" si="7"/>
        <v>4384305786.2096672</v>
      </c>
      <c r="G23" s="13">
        <f t="shared" si="7"/>
        <v>4362217790.534564</v>
      </c>
      <c r="H23" s="13">
        <f t="shared" si="7"/>
        <v>4339379308.5972509</v>
      </c>
      <c r="I23" s="13">
        <f t="shared" si="7"/>
        <v>4317936154.4182034</v>
      </c>
      <c r="J23" s="13">
        <f t="shared" si="7"/>
        <v>4294575029.8979611</v>
      </c>
      <c r="K23" s="13">
        <f t="shared" si="7"/>
        <v>4270900537.8639698</v>
      </c>
      <c r="L23" s="13">
        <f t="shared" si="7"/>
        <v>4245924278.0340824</v>
      </c>
      <c r="M23" s="13">
        <f t="shared" si="7"/>
        <v>4222839950.6220179</v>
      </c>
      <c r="N23" s="13">
        <f t="shared" si="7"/>
        <v>4200865467.9690371</v>
      </c>
      <c r="O23" s="13">
        <f t="shared" si="7"/>
        <v>4176435862.3325415</v>
      </c>
      <c r="P23" s="13">
        <f t="shared" si="7"/>
        <v>4150525424.852951</v>
      </c>
      <c r="Q23" s="13">
        <f t="shared" si="7"/>
        <v>4123972968.1006432</v>
      </c>
      <c r="R23" s="13">
        <f t="shared" si="7"/>
        <v>4097712898.8211279</v>
      </c>
      <c r="S23" s="13">
        <f t="shared" si="7"/>
        <v>4069833532.9831386</v>
      </c>
      <c r="T23" s="13">
        <f t="shared" si="7"/>
        <v>4040475002.1715422</v>
      </c>
      <c r="U23" s="13">
        <f t="shared" si="7"/>
        <v>4011704246.2756147</v>
      </c>
      <c r="V23" s="13">
        <f t="shared" si="7"/>
        <v>3982798474.7032557</v>
      </c>
      <c r="W23" s="13">
        <f t="shared" si="7"/>
        <v>3966793596.7755427</v>
      </c>
      <c r="X23" s="13">
        <f t="shared" si="7"/>
        <v>3949927695.8340173</v>
      </c>
    </row>
    <row r="24" spans="1:24" s="16" customFormat="1" ht="15.75">
      <c r="A24" s="8" t="s">
        <v>49</v>
      </c>
      <c r="B24" s="18" t="s">
        <v>17</v>
      </c>
      <c r="C24" s="18"/>
      <c r="D24" s="11">
        <v>4429684530.5432558</v>
      </c>
      <c r="E24" s="11">
        <v>4406755200.26894</v>
      </c>
      <c r="F24" s="11">
        <v>4384305786.2096672</v>
      </c>
      <c r="G24" s="11">
        <v>4362217790.534564</v>
      </c>
      <c r="H24" s="11">
        <v>4339379308.5972509</v>
      </c>
      <c r="I24" s="11">
        <v>4317936154.4182034</v>
      </c>
      <c r="J24" s="11">
        <v>4294575029.8979611</v>
      </c>
      <c r="K24" s="11">
        <v>4270900537.8639698</v>
      </c>
      <c r="L24" s="11">
        <v>4245924278.0340824</v>
      </c>
      <c r="M24" s="11">
        <v>4222839950.6220179</v>
      </c>
      <c r="N24" s="11">
        <v>4200865467.9690371</v>
      </c>
      <c r="O24" s="11">
        <v>4176435862.3325415</v>
      </c>
      <c r="P24" s="11">
        <v>4150525424.852951</v>
      </c>
      <c r="Q24" s="11">
        <v>4123972968.1006432</v>
      </c>
      <c r="R24" s="11">
        <v>4097712898.8211279</v>
      </c>
      <c r="S24" s="11">
        <v>4069833532.9831386</v>
      </c>
      <c r="T24" s="11">
        <v>4040475002.1715422</v>
      </c>
      <c r="U24" s="11">
        <v>4011704246.2756147</v>
      </c>
      <c r="V24" s="11">
        <v>3982798474.7032557</v>
      </c>
      <c r="W24" s="11">
        <v>3966793596.7755427</v>
      </c>
      <c r="X24" s="11">
        <v>3949927695.8340173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8996947538.942482</v>
      </c>
      <c r="E35" s="11">
        <v>9075591734.4848824</v>
      </c>
      <c r="F35" s="11">
        <v>10013185255.13736</v>
      </c>
      <c r="G35" s="11">
        <v>10210182518.685961</v>
      </c>
      <c r="H35" s="11">
        <v>10301255075.62525</v>
      </c>
      <c r="I35" s="11">
        <v>10407282922.19142</v>
      </c>
      <c r="J35" s="11">
        <v>10439932461.86475</v>
      </c>
      <c r="K35" s="11">
        <v>10337173307.38558</v>
      </c>
      <c r="L35" s="11">
        <v>10210393916.672621</v>
      </c>
      <c r="M35" s="11">
        <v>10311350278.97006</v>
      </c>
      <c r="N35" s="11">
        <v>10382641672.713131</v>
      </c>
      <c r="O35" s="11">
        <v>10542339399.8766</v>
      </c>
      <c r="P35" s="11">
        <v>10658441070.30941</v>
      </c>
      <c r="Q35" s="11">
        <v>10899713985.18367</v>
      </c>
      <c r="R35" s="11">
        <v>11005619915.750521</v>
      </c>
      <c r="S35" s="11">
        <v>11162652847.260571</v>
      </c>
      <c r="T35" s="11">
        <v>11437673661.07534</v>
      </c>
      <c r="U35" s="11">
        <v>11601089456.120871</v>
      </c>
      <c r="V35" s="11">
        <v>11538161628.479349</v>
      </c>
      <c r="W35" s="11">
        <v>11186728511.686291</v>
      </c>
      <c r="X35" s="11">
        <v>11060520969.52058</v>
      </c>
    </row>
    <row r="36" spans="1:24" ht="15.75">
      <c r="A36" s="25">
        <v>5</v>
      </c>
      <c r="B36" s="9" t="s">
        <v>9</v>
      </c>
      <c r="C36" s="10"/>
      <c r="D36" s="11">
        <v>2364909.0000000009</v>
      </c>
      <c r="E36" s="11">
        <v>2380446.9999999995</v>
      </c>
      <c r="F36" s="11">
        <v>2398249.0000000009</v>
      </c>
      <c r="G36" s="11">
        <v>2418080.0000000005</v>
      </c>
      <c r="H36" s="11">
        <v>2439337.0000000005</v>
      </c>
      <c r="I36" s="11">
        <v>2461516.0000000005</v>
      </c>
      <c r="J36" s="11">
        <v>2484671.9999999995</v>
      </c>
      <c r="K36" s="11">
        <v>2508867</v>
      </c>
      <c r="L36" s="11">
        <v>2533549.9999999991</v>
      </c>
      <c r="M36" s="11">
        <v>2558002.9999999995</v>
      </c>
      <c r="N36" s="11">
        <v>2581648</v>
      </c>
      <c r="O36" s="11">
        <v>2604320.9999999995</v>
      </c>
      <c r="P36" s="11">
        <v>2625967.9999999995</v>
      </c>
      <c r="Q36" s="11">
        <v>2646269</v>
      </c>
      <c r="R36" s="11">
        <v>2664896.9999999995</v>
      </c>
      <c r="S36" s="11">
        <v>2681653.0000000005</v>
      </c>
      <c r="T36" s="11">
        <v>2696334.0000000005</v>
      </c>
      <c r="U36" s="11">
        <v>2709042.0000000005</v>
      </c>
      <c r="V36" s="11">
        <v>2720281.9999999995</v>
      </c>
      <c r="W36" s="11">
        <v>2730773.9999999991</v>
      </c>
      <c r="X36" s="11">
        <v>2741052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59699.930537644257</v>
      </c>
      <c r="E39" s="11">
        <f t="shared" si="8"/>
        <v>60588.360261297799</v>
      </c>
      <c r="F39" s="11">
        <f t="shared" si="8"/>
        <v>60516.660045904944</v>
      </c>
      <c r="G39" s="11">
        <f t="shared" si="8"/>
        <v>62114.206511475852</v>
      </c>
      <c r="H39" s="11">
        <f t="shared" si="8"/>
        <v>63039.890417773109</v>
      </c>
      <c r="I39" s="11">
        <f t="shared" si="8"/>
        <v>63761.438389794952</v>
      </c>
      <c r="J39" s="11">
        <f t="shared" si="8"/>
        <v>64354.747496562952</v>
      </c>
      <c r="K39" s="11">
        <f t="shared" si="8"/>
        <v>63607.236078624992</v>
      </c>
      <c r="L39" s="11">
        <f t="shared" si="8"/>
        <v>63930.19685272075</v>
      </c>
      <c r="M39" s="11">
        <f t="shared" si="8"/>
        <v>64425.181141533576</v>
      </c>
      <c r="N39" s="11">
        <f t="shared" si="8"/>
        <v>65001.774759969696</v>
      </c>
      <c r="O39" s="11">
        <f t="shared" si="8"/>
        <v>65543.315585056131</v>
      </c>
      <c r="P39" s="11">
        <f t="shared" si="8"/>
        <v>66063.681329822051</v>
      </c>
      <c r="Q39" s="11">
        <f t="shared" si="8"/>
        <v>66632.52555306819</v>
      </c>
      <c r="R39" s="11">
        <f t="shared" si="8"/>
        <v>65801.179556137286</v>
      </c>
      <c r="S39" s="11">
        <f t="shared" si="8"/>
        <v>66364.427288093546</v>
      </c>
      <c r="T39" s="11">
        <f t="shared" si="8"/>
        <v>67175.187569740083</v>
      </c>
      <c r="U39" s="11">
        <f t="shared" si="8"/>
        <v>67756.035582233992</v>
      </c>
      <c r="V39" s="11">
        <f t="shared" si="8"/>
        <v>67979.940275088244</v>
      </c>
      <c r="W39" s="11">
        <f t="shared" si="8"/>
        <v>68094.803919226601</v>
      </c>
      <c r="X39" s="11">
        <f t="shared" si="8"/>
        <v>68149.420624157719</v>
      </c>
    </row>
    <row r="40" spans="1:24" ht="15.75">
      <c r="B40" s="20" t="s">
        <v>5</v>
      </c>
      <c r="C40" s="7"/>
      <c r="D40" s="11">
        <f t="shared" ref="D40:X40" si="9">+D8/D36</f>
        <v>12967.792233597627</v>
      </c>
      <c r="E40" s="11">
        <f t="shared" si="9"/>
        <v>13225.39476284541</v>
      </c>
      <c r="F40" s="11">
        <f t="shared" si="9"/>
        <v>13723.547569280801</v>
      </c>
      <c r="G40" s="11">
        <f t="shared" si="9"/>
        <v>14209.096893948248</v>
      </c>
      <c r="H40" s="11">
        <f t="shared" si="9"/>
        <v>14632.295402638872</v>
      </c>
      <c r="I40" s="11">
        <f t="shared" si="9"/>
        <v>14977.84208761652</v>
      </c>
      <c r="J40" s="11">
        <f t="shared" si="9"/>
        <v>15313.391095880612</v>
      </c>
      <c r="K40" s="11">
        <f t="shared" si="9"/>
        <v>15610.174049841582</v>
      </c>
      <c r="L40" s="11">
        <f t="shared" si="9"/>
        <v>15750.131646457981</v>
      </c>
      <c r="M40" s="11">
        <f t="shared" si="9"/>
        <v>15831.674719526631</v>
      </c>
      <c r="N40" s="11">
        <f t="shared" si="9"/>
        <v>15997.309600206474</v>
      </c>
      <c r="O40" s="11">
        <f t="shared" si="9"/>
        <v>16274.466479303406</v>
      </c>
      <c r="P40" s="11">
        <f t="shared" si="9"/>
        <v>16602.419282885159</v>
      </c>
      <c r="Q40" s="11">
        <f t="shared" si="9"/>
        <v>16894.038629333365</v>
      </c>
      <c r="R40" s="11">
        <f t="shared" si="9"/>
        <v>17198.016458418264</v>
      </c>
      <c r="S40" s="11">
        <f t="shared" si="9"/>
        <v>17521.863585503772</v>
      </c>
      <c r="T40" s="11">
        <f t="shared" si="9"/>
        <v>17922.344124198269</v>
      </c>
      <c r="U40" s="11">
        <f t="shared" si="9"/>
        <v>18259.277739579953</v>
      </c>
      <c r="V40" s="11">
        <f t="shared" si="9"/>
        <v>18486.827500959364</v>
      </c>
      <c r="W40" s="11">
        <f t="shared" si="9"/>
        <v>18535.2790430321</v>
      </c>
      <c r="X40" s="11">
        <f t="shared" si="9"/>
        <v>18447.316581515897</v>
      </c>
    </row>
    <row r="41" spans="1:24" ht="15.75">
      <c r="B41" s="20" t="s">
        <v>38</v>
      </c>
      <c r="C41" s="7"/>
      <c r="D41" s="37">
        <f>+D9/D36</f>
        <v>34012.386122683965</v>
      </c>
      <c r="E41" s="37">
        <f t="shared" ref="E41:X41" si="10">+E9/E36</f>
        <v>34737.44367869696</v>
      </c>
      <c r="F41" s="37">
        <f t="shared" si="10"/>
        <v>34272.229706201411</v>
      </c>
      <c r="G41" s="37">
        <f t="shared" si="10"/>
        <v>34943.939701652111</v>
      </c>
      <c r="H41" s="37">
        <f t="shared" si="10"/>
        <v>35631.249510309266</v>
      </c>
      <c r="I41" s="37">
        <f t="shared" si="10"/>
        <v>36193.032516696425</v>
      </c>
      <c r="J41" s="37">
        <f t="shared" si="10"/>
        <v>36638.907252897581</v>
      </c>
      <c r="K41" s="37">
        <f t="shared" si="10"/>
        <v>35823.965670037847</v>
      </c>
      <c r="L41" s="37">
        <f t="shared" si="10"/>
        <v>36234.755428349061</v>
      </c>
      <c r="M41" s="37">
        <f t="shared" si="10"/>
        <v>36811.641906047189</v>
      </c>
      <c r="N41" s="37">
        <f t="shared" si="10"/>
        <v>37398.089952443726</v>
      </c>
      <c r="O41" s="37">
        <f t="shared" si="10"/>
        <v>37773.567069863813</v>
      </c>
      <c r="P41" s="37">
        <f t="shared" si="10"/>
        <v>38165.682554642168</v>
      </c>
      <c r="Q41" s="37">
        <f t="shared" si="10"/>
        <v>38540.254052145181</v>
      </c>
      <c r="R41" s="37">
        <f t="shared" si="10"/>
        <v>37530.927974217513</v>
      </c>
      <c r="S41" s="37">
        <f t="shared" si="10"/>
        <v>37943.009167834774</v>
      </c>
      <c r="T41" s="37">
        <f t="shared" si="10"/>
        <v>38426.663496049514</v>
      </c>
      <c r="U41" s="37">
        <f t="shared" si="10"/>
        <v>38790.018920782764</v>
      </c>
      <c r="V41" s="37">
        <f t="shared" si="10"/>
        <v>39117.767462608776</v>
      </c>
      <c r="W41" s="37">
        <f t="shared" si="10"/>
        <v>39233.004732549707</v>
      </c>
      <c r="X41" s="37">
        <f t="shared" si="10"/>
        <v>39423.547006964822</v>
      </c>
    </row>
    <row r="42" spans="1:24" ht="15.75">
      <c r="B42" s="20" t="s">
        <v>10</v>
      </c>
      <c r="C42" s="9"/>
      <c r="D42" s="11">
        <f t="shared" ref="D42:X42" si="11">+D10/D36</f>
        <v>12719.752181362655</v>
      </c>
      <c r="E42" s="11">
        <f t="shared" si="11"/>
        <v>12625.521819755433</v>
      </c>
      <c r="F42" s="11">
        <f t="shared" si="11"/>
        <v>12520.882770422735</v>
      </c>
      <c r="G42" s="11">
        <f t="shared" si="11"/>
        <v>12961.169915875489</v>
      </c>
      <c r="H42" s="11">
        <f t="shared" si="11"/>
        <v>12776.345504824973</v>
      </c>
      <c r="I42" s="11">
        <f t="shared" si="11"/>
        <v>12590.563785482007</v>
      </c>
      <c r="J42" s="11">
        <f t="shared" si="11"/>
        <v>12402.449147784757</v>
      </c>
      <c r="K42" s="11">
        <f t="shared" si="11"/>
        <v>12173.096358745563</v>
      </c>
      <c r="L42" s="11">
        <f t="shared" si="11"/>
        <v>11945.309777913706</v>
      </c>
      <c r="M42" s="11">
        <f t="shared" si="11"/>
        <v>11781.864515959753</v>
      </c>
      <c r="N42" s="11">
        <f t="shared" si="11"/>
        <v>11606.375207319494</v>
      </c>
      <c r="O42" s="11">
        <f t="shared" si="11"/>
        <v>11495.282035888909</v>
      </c>
      <c r="P42" s="11">
        <f t="shared" si="11"/>
        <v>11295.579492294724</v>
      </c>
      <c r="Q42" s="11">
        <f t="shared" si="11"/>
        <v>11198.232871589642</v>
      </c>
      <c r="R42" s="11">
        <f t="shared" si="11"/>
        <v>11072.235123501516</v>
      </c>
      <c r="S42" s="11">
        <f t="shared" si="11"/>
        <v>10899.554534755005</v>
      </c>
      <c r="T42" s="11">
        <f t="shared" si="11"/>
        <v>10826.179949492307</v>
      </c>
      <c r="U42" s="11">
        <f t="shared" si="11"/>
        <v>10706.738921871256</v>
      </c>
      <c r="V42" s="11">
        <f t="shared" si="11"/>
        <v>10375.345311520105</v>
      </c>
      <c r="W42" s="11">
        <f t="shared" si="11"/>
        <v>10326.520143644788</v>
      </c>
      <c r="X42" s="11">
        <f t="shared" si="11"/>
        <v>10278.557035677013</v>
      </c>
    </row>
    <row r="43" spans="1:24" ht="15.75">
      <c r="B43" s="26" t="s">
        <v>32</v>
      </c>
      <c r="C43" s="9"/>
      <c r="D43" s="11">
        <f t="shared" ref="D43:X43" si="12">+D11/D36</f>
        <v>10846.6633942071</v>
      </c>
      <c r="E43" s="11">
        <f t="shared" si="12"/>
        <v>10774.291693535886</v>
      </c>
      <c r="F43" s="11">
        <f t="shared" si="12"/>
        <v>10692.754921225398</v>
      </c>
      <c r="G43" s="11">
        <f t="shared" si="12"/>
        <v>11157.169307734086</v>
      </c>
      <c r="H43" s="11">
        <f t="shared" si="12"/>
        <v>10997.427992157698</v>
      </c>
      <c r="I43" s="11">
        <f t="shared" si="12"/>
        <v>10836.386215879289</v>
      </c>
      <c r="J43" s="11">
        <f t="shared" si="12"/>
        <v>10674.021802083609</v>
      </c>
      <c r="K43" s="11">
        <f t="shared" si="12"/>
        <v>10470.773940752113</v>
      </c>
      <c r="L43" s="11">
        <f t="shared" si="12"/>
        <v>10269.430368376068</v>
      </c>
      <c r="M43" s="11">
        <f t="shared" si="12"/>
        <v>10131.029880260727</v>
      </c>
      <c r="N43" s="11">
        <f t="shared" si="12"/>
        <v>9979.172169581956</v>
      </c>
      <c r="O43" s="11">
        <f t="shared" si="12"/>
        <v>9891.6257038420754</v>
      </c>
      <c r="P43" s="11">
        <f t="shared" si="12"/>
        <v>9715.0098033826926</v>
      </c>
      <c r="Q43" s="11">
        <f t="shared" si="12"/>
        <v>9639.822533071283</v>
      </c>
      <c r="R43" s="11">
        <f t="shared" si="12"/>
        <v>9534.5723549888389</v>
      </c>
      <c r="S43" s="11">
        <f t="shared" si="12"/>
        <v>9381.8960110820535</v>
      </c>
      <c r="T43" s="11">
        <f t="shared" si="12"/>
        <v>9327.6730871482723</v>
      </c>
      <c r="U43" s="11">
        <f t="shared" si="12"/>
        <v>9225.8817604556662</v>
      </c>
      <c r="V43" s="11">
        <f t="shared" si="12"/>
        <v>8911.2329604097213</v>
      </c>
      <c r="W43" s="11">
        <f t="shared" si="12"/>
        <v>8873.8940395528552</v>
      </c>
      <c r="X43" s="11">
        <f t="shared" si="12"/>
        <v>8837.5308545487387</v>
      </c>
    </row>
    <row r="44" spans="1:24" ht="15.75">
      <c r="B44" s="26" t="s">
        <v>33</v>
      </c>
      <c r="C44" s="9"/>
      <c r="D44" s="11">
        <f t="shared" ref="D44:X44" si="13">+D12/D36</f>
        <v>1873.088787155554</v>
      </c>
      <c r="E44" s="11">
        <f t="shared" si="13"/>
        <v>1851.2301262195465</v>
      </c>
      <c r="F44" s="11">
        <f t="shared" si="13"/>
        <v>1828.1278491973376</v>
      </c>
      <c r="G44" s="11">
        <f t="shared" si="13"/>
        <v>1804.0006081414028</v>
      </c>
      <c r="H44" s="11">
        <f t="shared" si="13"/>
        <v>1778.917512667274</v>
      </c>
      <c r="I44" s="11">
        <f t="shared" si="13"/>
        <v>1754.1775696027173</v>
      </c>
      <c r="J44" s="11">
        <f t="shared" si="13"/>
        <v>1728.4273457011477</v>
      </c>
      <c r="K44" s="11">
        <f t="shared" si="13"/>
        <v>1702.3224179934487</v>
      </c>
      <c r="L44" s="11">
        <f t="shared" si="13"/>
        <v>1675.8794095376386</v>
      </c>
      <c r="M44" s="11">
        <f t="shared" si="13"/>
        <v>1650.8346356990271</v>
      </c>
      <c r="N44" s="11">
        <f t="shared" si="13"/>
        <v>1627.203037737537</v>
      </c>
      <c r="O44" s="11">
        <f t="shared" si="13"/>
        <v>1603.6563320468338</v>
      </c>
      <c r="P44" s="11">
        <f t="shared" si="13"/>
        <v>1580.5696889120325</v>
      </c>
      <c r="Q44" s="11">
        <f t="shared" si="13"/>
        <v>1558.4103385183605</v>
      </c>
      <c r="R44" s="11">
        <f t="shared" si="13"/>
        <v>1537.6627685126775</v>
      </c>
      <c r="S44" s="11">
        <f t="shared" si="13"/>
        <v>1517.6585236729502</v>
      </c>
      <c r="T44" s="11">
        <f t="shared" si="13"/>
        <v>1498.506862344035</v>
      </c>
      <c r="U44" s="11">
        <f t="shared" si="13"/>
        <v>1480.8571614155906</v>
      </c>
      <c r="V44" s="11">
        <f t="shared" si="13"/>
        <v>1464.1123511103835</v>
      </c>
      <c r="W44" s="11">
        <f t="shared" si="13"/>
        <v>1452.626104091933</v>
      </c>
      <c r="X44" s="11">
        <f t="shared" si="13"/>
        <v>1441.0261811282739</v>
      </c>
    </row>
    <row r="45" spans="1:24" ht="15.75">
      <c r="B45" s="10" t="s">
        <v>31</v>
      </c>
      <c r="C45" s="9"/>
      <c r="D45" s="11">
        <f t="shared" ref="D45:X45" si="14">+D13/D36</f>
        <v>9980.1759710983097</v>
      </c>
      <c r="E45" s="11">
        <f t="shared" si="14"/>
        <v>9915.0319144405003</v>
      </c>
      <c r="F45" s="11">
        <f t="shared" si="14"/>
        <v>9841.4334690159903</v>
      </c>
      <c r="G45" s="11">
        <f t="shared" si="14"/>
        <v>10314.376976830541</v>
      </c>
      <c r="H45" s="11">
        <f t="shared" si="14"/>
        <v>10163.513802530464</v>
      </c>
      <c r="I45" s="11">
        <f t="shared" si="14"/>
        <v>10011.505859361512</v>
      </c>
      <c r="J45" s="11">
        <f t="shared" si="14"/>
        <v>9858.3348004489053</v>
      </c>
      <c r="K45" s="11">
        <f t="shared" si="14"/>
        <v>9664.4445849922486</v>
      </c>
      <c r="L45" s="11">
        <f t="shared" si="14"/>
        <v>9472.4334392179044</v>
      </c>
      <c r="M45" s="11">
        <f t="shared" si="14"/>
        <v>9343.1144525070631</v>
      </c>
      <c r="N45" s="11">
        <f t="shared" si="14"/>
        <v>9199.9224476943727</v>
      </c>
      <c r="O45" s="11">
        <f t="shared" si="14"/>
        <v>9119.8286951743994</v>
      </c>
      <c r="P45" s="11">
        <f t="shared" si="14"/>
        <v>8950.238172955671</v>
      </c>
      <c r="Q45" s="11">
        <f t="shared" si="14"/>
        <v>8881.5759223873501</v>
      </c>
      <c r="R45" s="11">
        <f t="shared" si="14"/>
        <v>8782.2794252408094</v>
      </c>
      <c r="S45" s="11">
        <f t="shared" si="14"/>
        <v>8634.9530460505957</v>
      </c>
      <c r="T45" s="11">
        <f t="shared" si="14"/>
        <v>8587.937451666121</v>
      </c>
      <c r="U45" s="11">
        <f t="shared" si="14"/>
        <v>8492.7418361138662</v>
      </c>
      <c r="V45" s="11">
        <f t="shared" si="14"/>
        <v>8184.235042960212</v>
      </c>
      <c r="W45" s="11">
        <f t="shared" si="14"/>
        <v>8152.7901141339034</v>
      </c>
      <c r="X45" s="11">
        <f t="shared" si="14"/>
        <v>8122.2199619466865</v>
      </c>
    </row>
    <row r="46" spans="1:24" ht="15.75">
      <c r="B46" s="10" t="s">
        <v>11</v>
      </c>
      <c r="C46" s="9"/>
      <c r="D46" s="11">
        <f t="shared" ref="D46:X46" si="15">+D16/D36</f>
        <v>866.48742310879175</v>
      </c>
      <c r="E46" s="11">
        <f t="shared" si="15"/>
        <v>859.25977909538665</v>
      </c>
      <c r="F46" s="11">
        <f t="shared" si="15"/>
        <v>851.32145220940731</v>
      </c>
      <c r="G46" s="11">
        <f t="shared" si="15"/>
        <v>842.79233090354489</v>
      </c>
      <c r="H46" s="11">
        <f t="shared" si="15"/>
        <v>833.91418962723424</v>
      </c>
      <c r="I46" s="11">
        <f t="shared" si="15"/>
        <v>824.8803565177775</v>
      </c>
      <c r="J46" s="11">
        <f t="shared" si="15"/>
        <v>815.68700163470226</v>
      </c>
      <c r="K46" s="11">
        <f t="shared" si="15"/>
        <v>806.32935575986414</v>
      </c>
      <c r="L46" s="11">
        <f t="shared" si="15"/>
        <v>796.99692915816479</v>
      </c>
      <c r="M46" s="11">
        <f t="shared" si="15"/>
        <v>787.91542775366281</v>
      </c>
      <c r="N46" s="11">
        <f t="shared" si="15"/>
        <v>779.24972188758386</v>
      </c>
      <c r="O46" s="11">
        <f t="shared" si="15"/>
        <v>771.79700866767621</v>
      </c>
      <c r="P46" s="11">
        <f t="shared" si="15"/>
        <v>764.77163042702171</v>
      </c>
      <c r="Q46" s="11">
        <f t="shared" si="15"/>
        <v>758.24661068393232</v>
      </c>
      <c r="R46" s="11">
        <f t="shared" si="15"/>
        <v>752.292929748029</v>
      </c>
      <c r="S46" s="11">
        <f t="shared" si="15"/>
        <v>746.94296503145881</v>
      </c>
      <c r="T46" s="11">
        <f t="shared" si="15"/>
        <v>739.73563548215202</v>
      </c>
      <c r="U46" s="11">
        <f t="shared" si="15"/>
        <v>733.13992434180011</v>
      </c>
      <c r="V46" s="11">
        <f t="shared" si="15"/>
        <v>726.99791744950915</v>
      </c>
      <c r="W46" s="11">
        <f t="shared" si="15"/>
        <v>721.10392541895169</v>
      </c>
      <c r="X46" s="11">
        <f t="shared" si="15"/>
        <v>715.31089260205124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1873.088787155554</v>
      </c>
      <c r="E48" s="11">
        <f t="shared" si="17"/>
        <v>1851.2301262195465</v>
      </c>
      <c r="F48" s="11">
        <f t="shared" si="17"/>
        <v>1828.1278491973376</v>
      </c>
      <c r="G48" s="11">
        <f t="shared" si="17"/>
        <v>1804.0006081414028</v>
      </c>
      <c r="H48" s="11">
        <f t="shared" si="17"/>
        <v>1778.917512667274</v>
      </c>
      <c r="I48" s="11">
        <f t="shared" si="17"/>
        <v>1754.1775696027173</v>
      </c>
      <c r="J48" s="11">
        <f t="shared" si="17"/>
        <v>1728.4273457011477</v>
      </c>
      <c r="K48" s="11">
        <f t="shared" si="17"/>
        <v>1702.3224179934487</v>
      </c>
      <c r="L48" s="11">
        <f t="shared" si="17"/>
        <v>1675.8794095376386</v>
      </c>
      <c r="M48" s="11">
        <f t="shared" si="17"/>
        <v>1650.8346356990271</v>
      </c>
      <c r="N48" s="11">
        <f t="shared" si="17"/>
        <v>1627.203037737537</v>
      </c>
      <c r="O48" s="11">
        <f t="shared" si="17"/>
        <v>1603.6563320468338</v>
      </c>
      <c r="P48" s="11">
        <f t="shared" si="17"/>
        <v>1580.5696889120325</v>
      </c>
      <c r="Q48" s="11">
        <f t="shared" si="17"/>
        <v>1558.4103385183605</v>
      </c>
      <c r="R48" s="11">
        <f t="shared" si="17"/>
        <v>1537.6627685126775</v>
      </c>
      <c r="S48" s="11">
        <f t="shared" si="17"/>
        <v>1517.6585236729502</v>
      </c>
      <c r="T48" s="11">
        <f t="shared" si="17"/>
        <v>1498.506862344035</v>
      </c>
      <c r="U48" s="11">
        <f t="shared" si="17"/>
        <v>1480.8571614155906</v>
      </c>
      <c r="V48" s="11">
        <f t="shared" si="17"/>
        <v>1464.1123511103835</v>
      </c>
      <c r="W48" s="11">
        <f t="shared" si="17"/>
        <v>1452.626104091933</v>
      </c>
      <c r="X48" s="11">
        <f t="shared" si="17"/>
        <v>1441.0261811282739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3804.3525306650185</v>
      </c>
      <c r="E50" s="11">
        <f t="shared" ref="E50:X50" si="18">+E35/E36</f>
        <v>3812.5577819984583</v>
      </c>
      <c r="F50" s="11">
        <f t="shared" si="18"/>
        <v>4175.2066841839005</v>
      </c>
      <c r="G50" s="11">
        <f t="shared" si="18"/>
        <v>4222.4337154626637</v>
      </c>
      <c r="H50" s="11">
        <f t="shared" si="18"/>
        <v>4222.9733225156051</v>
      </c>
      <c r="I50" s="11">
        <f t="shared" si="18"/>
        <v>4227.9972676153302</v>
      </c>
      <c r="J50" s="11">
        <f t="shared" si="18"/>
        <v>4201.734660295102</v>
      </c>
      <c r="K50" s="11">
        <f t="shared" si="18"/>
        <v>4120.2556003907657</v>
      </c>
      <c r="L50" s="11">
        <f t="shared" si="18"/>
        <v>4030.0739739387914</v>
      </c>
      <c r="M50" s="11">
        <f t="shared" si="18"/>
        <v>4031.0157098995046</v>
      </c>
      <c r="N50" s="11">
        <f t="shared" si="18"/>
        <v>4021.7108113550457</v>
      </c>
      <c r="O50" s="11">
        <f t="shared" si="18"/>
        <v>4048.018427788511</v>
      </c>
      <c r="P50" s="11">
        <f t="shared" si="18"/>
        <v>4058.8617493851457</v>
      </c>
      <c r="Q50" s="11">
        <f t="shared" si="18"/>
        <v>4118.8987155817003</v>
      </c>
      <c r="R50" s="11">
        <f t="shared" si="18"/>
        <v>4129.848138877609</v>
      </c>
      <c r="S50" s="11">
        <f t="shared" si="18"/>
        <v>4162.6015175194434</v>
      </c>
      <c r="T50" s="11">
        <f t="shared" si="18"/>
        <v>4241.9350351534113</v>
      </c>
      <c r="U50" s="11">
        <f t="shared" si="18"/>
        <v>4282.3586552444995</v>
      </c>
      <c r="V50" s="11">
        <f t="shared" si="18"/>
        <v>4241.5314399313565</v>
      </c>
      <c r="W50" s="11">
        <f t="shared" si="18"/>
        <v>4096.5413145453613</v>
      </c>
      <c r="X50" s="11">
        <f t="shared" si="18"/>
        <v>4035.1372281593272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1.4881587225521686</v>
      </c>
      <c r="F53" s="32">
        <f>IFERROR(((F39/$D39)-1)*100,0)</f>
        <v>1.3680577195072097</v>
      </c>
      <c r="G53" s="32">
        <f>IFERROR(((G39/$D39)-1)*100,0)</f>
        <v>4.0440180618120714</v>
      </c>
      <c r="H53" s="32">
        <f t="shared" ref="H53:X53" si="19">IFERROR(((H39/$D39)-1)*100,0)</f>
        <v>5.594579172957026</v>
      </c>
      <c r="I53" s="32">
        <f t="shared" si="19"/>
        <v>6.8032036479333646</v>
      </c>
      <c r="J53" s="32">
        <f t="shared" si="19"/>
        <v>7.7970224035412539</v>
      </c>
      <c r="K53" s="32">
        <f t="shared" si="19"/>
        <v>6.5449080188074049</v>
      </c>
      <c r="L53" s="32">
        <f t="shared" si="19"/>
        <v>7.0858814691736827</v>
      </c>
      <c r="M53" s="32">
        <f t="shared" si="19"/>
        <v>7.9150018456215276</v>
      </c>
      <c r="N53" s="32">
        <f t="shared" si="19"/>
        <v>8.8808214257172668</v>
      </c>
      <c r="O53" s="32">
        <f t="shared" si="19"/>
        <v>9.7879260407636171</v>
      </c>
      <c r="P53" s="32">
        <f t="shared" si="19"/>
        <v>10.659561468275204</v>
      </c>
      <c r="Q53" s="32">
        <f t="shared" si="19"/>
        <v>11.612400471810492</v>
      </c>
      <c r="R53" s="32">
        <f t="shared" si="19"/>
        <v>10.219859493213047</v>
      </c>
      <c r="S53" s="32">
        <f t="shared" si="19"/>
        <v>11.163324128571528</v>
      </c>
      <c r="T53" s="32">
        <f t="shared" si="19"/>
        <v>12.5213831318987</v>
      </c>
      <c r="U53" s="32">
        <f t="shared" si="19"/>
        <v>13.494329008490036</v>
      </c>
      <c r="V53" s="32">
        <f t="shared" si="19"/>
        <v>13.869379181644037</v>
      </c>
      <c r="W53" s="32">
        <f t="shared" si="19"/>
        <v>14.061780819474979</v>
      </c>
      <c r="X53" s="32">
        <f t="shared" si="19"/>
        <v>14.153266193811675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1.9864794608628333</v>
      </c>
      <c r="F54" s="32">
        <f t="shared" ref="F54:I54" si="21">IFERROR(((F40/$D40)-1)*100,0)</f>
        <v>5.8279414264914342</v>
      </c>
      <c r="G54" s="32">
        <f t="shared" si="21"/>
        <v>9.5722127405356119</v>
      </c>
      <c r="H54" s="32">
        <f t="shared" si="21"/>
        <v>12.835671169443664</v>
      </c>
      <c r="I54" s="32">
        <f t="shared" si="21"/>
        <v>15.500324325147275</v>
      </c>
      <c r="J54" s="32">
        <f t="shared" ref="J54:X54" si="22">IFERROR(((J40/$D40)-1)*100,0)</f>
        <v>18.087881267914561</v>
      </c>
      <c r="K54" s="32">
        <f t="shared" si="22"/>
        <v>20.376497160387363</v>
      </c>
      <c r="L54" s="32">
        <f t="shared" si="22"/>
        <v>21.455767972991779</v>
      </c>
      <c r="M54" s="32">
        <f t="shared" si="22"/>
        <v>22.084580276580223</v>
      </c>
      <c r="N54" s="32">
        <f t="shared" si="22"/>
        <v>23.361859228125326</v>
      </c>
      <c r="O54" s="32">
        <f t="shared" si="22"/>
        <v>25.49913035419149</v>
      </c>
      <c r="P54" s="32">
        <f t="shared" si="22"/>
        <v>28.028109826364677</v>
      </c>
      <c r="Q54" s="32">
        <f t="shared" si="22"/>
        <v>30.276907009378327</v>
      </c>
      <c r="R54" s="32">
        <f t="shared" si="22"/>
        <v>32.621005554521098</v>
      </c>
      <c r="S54" s="32">
        <f t="shared" si="22"/>
        <v>35.118324460097547</v>
      </c>
      <c r="T54" s="32">
        <f t="shared" si="22"/>
        <v>38.206595242666921</v>
      </c>
      <c r="U54" s="32">
        <f t="shared" si="22"/>
        <v>40.804829462588629</v>
      </c>
      <c r="V54" s="32">
        <f t="shared" si="22"/>
        <v>42.559559622359885</v>
      </c>
      <c r="W54" s="32">
        <f t="shared" si="22"/>
        <v>42.933189467748711</v>
      </c>
      <c r="X54" s="39">
        <f t="shared" si="22"/>
        <v>42.254874609431468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2.1317456334809526</v>
      </c>
      <c r="F55" s="32">
        <f t="shared" ref="F55:I55" si="23">IFERROR(((F41/$D41)-1)*100,0)</f>
        <v>0.76396752224374698</v>
      </c>
      <c r="G55" s="32">
        <f t="shared" si="23"/>
        <v>2.7388657050052112</v>
      </c>
      <c r="H55" s="32">
        <f t="shared" si="23"/>
        <v>4.7596289827652738</v>
      </c>
      <c r="I55" s="32">
        <f t="shared" si="23"/>
        <v>6.4113302317184928</v>
      </c>
      <c r="J55" s="32">
        <f t="shared" ref="J55:X55" si="24">IFERROR(((J41/$D41)-1)*100,0)</f>
        <v>7.7222489499550351</v>
      </c>
      <c r="K55" s="32">
        <f t="shared" si="24"/>
        <v>5.3262348040488794</v>
      </c>
      <c r="L55" s="32">
        <f t="shared" si="24"/>
        <v>6.5339999894418632</v>
      </c>
      <c r="M55" s="32">
        <f t="shared" si="24"/>
        <v>8.2301070359080519</v>
      </c>
      <c r="N55" s="32">
        <f t="shared" si="24"/>
        <v>9.9543261021070251</v>
      </c>
      <c r="O55" s="32">
        <f t="shared" si="24"/>
        <v>11.058268401438021</v>
      </c>
      <c r="P55" s="32">
        <f t="shared" si="24"/>
        <v>12.211129254434262</v>
      </c>
      <c r="Q55" s="32">
        <f t="shared" si="24"/>
        <v>13.312408935759535</v>
      </c>
      <c r="R55" s="32">
        <f t="shared" si="24"/>
        <v>10.344883886834744</v>
      </c>
      <c r="S55" s="32">
        <f t="shared" si="24"/>
        <v>11.556446028140765</v>
      </c>
      <c r="T55" s="32">
        <f t="shared" si="24"/>
        <v>12.978440728748296</v>
      </c>
      <c r="U55" s="32">
        <f t="shared" si="24"/>
        <v>14.046743973991415</v>
      </c>
      <c r="V55" s="32">
        <f t="shared" si="24"/>
        <v>15.010359230632941</v>
      </c>
      <c r="W55" s="32">
        <f t="shared" si="24"/>
        <v>15.349168949907765</v>
      </c>
      <c r="X55" s="32">
        <f t="shared" si="24"/>
        <v>15.909383319249027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-0.74081916269792547</v>
      </c>
      <c r="F56" s="32">
        <f t="shared" ref="F56:I56" si="25">IFERROR(((F42/$D42)-1)*100,0)</f>
        <v>-1.5634692256922267</v>
      </c>
      <c r="G56" s="32">
        <f t="shared" si="25"/>
        <v>1.8979751418944035</v>
      </c>
      <c r="H56" s="32">
        <f t="shared" si="25"/>
        <v>0.44492473324471149</v>
      </c>
      <c r="I56" s="32">
        <f t="shared" si="25"/>
        <v>-1.0156518306224438</v>
      </c>
      <c r="J56" s="32">
        <f t="shared" ref="J56:X56" si="26">IFERROR(((J42/$D42)-1)*100,0)</f>
        <v>-2.4945693049179041</v>
      </c>
      <c r="K56" s="32">
        <f t="shared" si="26"/>
        <v>-4.2976923985835853</v>
      </c>
      <c r="L56" s="32">
        <f t="shared" si="26"/>
        <v>-6.0885022947513416</v>
      </c>
      <c r="M56" s="32">
        <f t="shared" si="26"/>
        <v>-7.3734743572844375</v>
      </c>
      <c r="N56" s="32">
        <f t="shared" si="26"/>
        <v>-8.7531341662026474</v>
      </c>
      <c r="O56" s="32">
        <f t="shared" si="26"/>
        <v>-9.6265251713620223</v>
      </c>
      <c r="P56" s="32">
        <f t="shared" si="26"/>
        <v>-11.196544309681356</v>
      </c>
      <c r="Q56" s="32">
        <f t="shared" si="26"/>
        <v>-11.961862841969417</v>
      </c>
      <c r="R56" s="32">
        <f t="shared" si="26"/>
        <v>-12.952430474825826</v>
      </c>
      <c r="S56" s="32">
        <f t="shared" si="26"/>
        <v>-14.310008722297718</v>
      </c>
      <c r="T56" s="32">
        <f t="shared" si="26"/>
        <v>-14.886864184703729</v>
      </c>
      <c r="U56" s="32">
        <f t="shared" si="26"/>
        <v>-15.825884268727531</v>
      </c>
      <c r="V56" s="32">
        <f t="shared" si="26"/>
        <v>-18.431230706504198</v>
      </c>
      <c r="W56" s="32">
        <f t="shared" si="26"/>
        <v>-18.815083844357439</v>
      </c>
      <c r="X56" s="32">
        <f t="shared" si="26"/>
        <v>-19.192159649639649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-0.66722546870834343</v>
      </c>
      <c r="F57" s="32">
        <f t="shared" ref="F57:I57" si="27">IFERROR(((F43/$D43)-1)*100,0)</f>
        <v>-1.4189476282992275</v>
      </c>
      <c r="G57" s="32">
        <f t="shared" si="27"/>
        <v>2.8626859914618441</v>
      </c>
      <c r="H57" s="32">
        <f t="shared" si="27"/>
        <v>1.3899629081429499</v>
      </c>
      <c r="I57" s="32">
        <f t="shared" si="27"/>
        <v>-9.4749675124061739E-2</v>
      </c>
      <c r="J57" s="32">
        <f t="shared" ref="J57:X57" si="28">IFERROR(((J43/$D43)-1)*100,0)</f>
        <v>-1.5916562158248104</v>
      </c>
      <c r="K57" s="32">
        <f t="shared" si="28"/>
        <v>-3.4654846360931524</v>
      </c>
      <c r="L57" s="32">
        <f t="shared" si="28"/>
        <v>-5.3217566070992479</v>
      </c>
      <c r="M57" s="32">
        <f t="shared" si="28"/>
        <v>-6.5977295315402973</v>
      </c>
      <c r="N57" s="32">
        <f t="shared" si="28"/>
        <v>-7.9977703105311377</v>
      </c>
      <c r="O57" s="32">
        <f t="shared" si="28"/>
        <v>-8.8048983881539478</v>
      </c>
      <c r="P57" s="32">
        <f t="shared" si="28"/>
        <v>-10.433195441731813</v>
      </c>
      <c r="Q57" s="32">
        <f t="shared" si="28"/>
        <v>-11.126378843657648</v>
      </c>
      <c r="R57" s="32">
        <f t="shared" si="28"/>
        <v>-12.09672496999411</v>
      </c>
      <c r="S57" s="32">
        <f t="shared" si="28"/>
        <v>-13.504313076658558</v>
      </c>
      <c r="T57" s="32">
        <f t="shared" si="28"/>
        <v>-14.004217258830753</v>
      </c>
      <c r="U57" s="32">
        <f t="shared" si="28"/>
        <v>-14.942674764085041</v>
      </c>
      <c r="V57" s="32">
        <f t="shared" si="28"/>
        <v>-17.843555787220598</v>
      </c>
      <c r="W57" s="32">
        <f t="shared" si="28"/>
        <v>-18.187799168801032</v>
      </c>
      <c r="X57" s="32">
        <f t="shared" si="28"/>
        <v>-18.523046826836932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-1.1669847732739713</v>
      </c>
      <c r="F58" s="32">
        <f t="shared" ref="F58:I58" si="29">IFERROR(((F44/$D44)-1)*100,0)</f>
        <v>-2.4003634139785457</v>
      </c>
      <c r="G58" s="32">
        <f t="shared" si="29"/>
        <v>-3.6884625805201354</v>
      </c>
      <c r="H58" s="32">
        <f t="shared" si="29"/>
        <v>-5.0275926658707508</v>
      </c>
      <c r="I58" s="32">
        <f t="shared" si="29"/>
        <v>-6.3484026154154494</v>
      </c>
      <c r="J58" s="32">
        <f t="shared" ref="J58:X58" si="30">IFERROR(((J44/$D44)-1)*100,0)</f>
        <v>-7.7231491879296899</v>
      </c>
      <c r="K58" s="32">
        <f t="shared" si="30"/>
        <v>-9.1168325993467025</v>
      </c>
      <c r="L58" s="32">
        <f t="shared" si="30"/>
        <v>-10.528565381964338</v>
      </c>
      <c r="M58" s="32">
        <f t="shared" si="30"/>
        <v>-11.865649561334401</v>
      </c>
      <c r="N58" s="32">
        <f t="shared" si="30"/>
        <v>-13.127287457174708</v>
      </c>
      <c r="O58" s="32">
        <f t="shared" si="30"/>
        <v>-14.384393145499342</v>
      </c>
      <c r="P58" s="32">
        <f t="shared" si="30"/>
        <v>-15.61693712809722</v>
      </c>
      <c r="Q58" s="32">
        <f t="shared" si="30"/>
        <v>-16.799975035623362</v>
      </c>
      <c r="R58" s="32">
        <f t="shared" si="30"/>
        <v>-17.907641161647746</v>
      </c>
      <c r="S58" s="32">
        <f t="shared" si="30"/>
        <v>-18.975622827914908</v>
      </c>
      <c r="T58" s="32">
        <f t="shared" si="30"/>
        <v>-19.998086976984887</v>
      </c>
      <c r="U58" s="32">
        <f t="shared" si="30"/>
        <v>-20.940364836394153</v>
      </c>
      <c r="V58" s="32">
        <f t="shared" si="30"/>
        <v>-21.834332619450258</v>
      </c>
      <c r="W58" s="32">
        <f t="shared" si="30"/>
        <v>-22.447557528873453</v>
      </c>
      <c r="X58" s="32">
        <f t="shared" si="30"/>
        <v>-23.066851341489482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-0.65273454943540754</v>
      </c>
      <c r="F59" s="32">
        <f t="shared" ref="F59:I59" si="31">IFERROR(((F45/$D45)-1)*100,0)</f>
        <v>-1.3901809194958648</v>
      </c>
      <c r="G59" s="32">
        <f t="shared" si="31"/>
        <v>3.3486484276434414</v>
      </c>
      <c r="H59" s="32">
        <f t="shared" si="31"/>
        <v>1.8370200281346172</v>
      </c>
      <c r="I59" s="32">
        <f t="shared" si="31"/>
        <v>0.31392120092803566</v>
      </c>
      <c r="J59" s="32">
        <f t="shared" ref="J59:X59" si="32">IFERROR(((J45/$D45)-1)*100,0)</f>
        <v>-1.220831887155549</v>
      </c>
      <c r="K59" s="32">
        <f t="shared" si="32"/>
        <v>-3.1635853618251941</v>
      </c>
      <c r="L59" s="32">
        <f t="shared" si="32"/>
        <v>-5.0875108149473718</v>
      </c>
      <c r="M59" s="32">
        <f t="shared" si="32"/>
        <v>-6.3832693976150212</v>
      </c>
      <c r="N59" s="32">
        <f t="shared" si="32"/>
        <v>-7.8180337266946065</v>
      </c>
      <c r="O59" s="32">
        <f t="shared" si="32"/>
        <v>-8.620562186632764</v>
      </c>
      <c r="P59" s="32">
        <f t="shared" si="32"/>
        <v>-10.319836054246402</v>
      </c>
      <c r="Q59" s="32">
        <f t="shared" si="32"/>
        <v>-11.007822426101566</v>
      </c>
      <c r="R59" s="32">
        <f t="shared" si="32"/>
        <v>-12.002759764221604</v>
      </c>
      <c r="S59" s="32">
        <f t="shared" si="32"/>
        <v>-13.478949959833963</v>
      </c>
      <c r="T59" s="32">
        <f t="shared" si="32"/>
        <v>-13.950039793526548</v>
      </c>
      <c r="U59" s="32">
        <f t="shared" si="32"/>
        <v>-14.903886858226933</v>
      </c>
      <c r="V59" s="32">
        <f t="shared" si="32"/>
        <v>-17.99508278550379</v>
      </c>
      <c r="W59" s="32">
        <f t="shared" si="32"/>
        <v>-18.310156677160315</v>
      </c>
      <c r="X59" s="32">
        <f t="shared" si="32"/>
        <v>-18.616465426382224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-0.83413143926240885</v>
      </c>
      <c r="F60" s="32">
        <f t="shared" ref="F60:I60" si="33">IFERROR(((F46/$D46)-1)*100,0)</f>
        <v>-1.7502817115304214</v>
      </c>
      <c r="G60" s="32">
        <f t="shared" si="33"/>
        <v>-2.7346146722168618</v>
      </c>
      <c r="H60" s="32">
        <f t="shared" si="33"/>
        <v>-3.7592274986163021</v>
      </c>
      <c r="I60" s="32">
        <f t="shared" si="33"/>
        <v>-4.8018084834671964</v>
      </c>
      <c r="J60" s="32">
        <f t="shared" ref="J60:X60" si="34">IFERROR(((J46/$D46)-1)*100,0)</f>
        <v>-5.8627996343936779</v>
      </c>
      <c r="K60" s="32">
        <f t="shared" si="34"/>
        <v>-6.9427513596321937</v>
      </c>
      <c r="L60" s="32">
        <f t="shared" si="34"/>
        <v>-8.0197925667874426</v>
      </c>
      <c r="M60" s="32">
        <f t="shared" si="34"/>
        <v>-9.067874877309535</v>
      </c>
      <c r="N60" s="32">
        <f t="shared" si="34"/>
        <v>-10.067970855043185</v>
      </c>
      <c r="O60" s="32">
        <f t="shared" si="34"/>
        <v>-10.928077190247532</v>
      </c>
      <c r="P60" s="32">
        <f t="shared" si="34"/>
        <v>-11.738865443289781</v>
      </c>
      <c r="Q60" s="32">
        <f t="shared" si="34"/>
        <v>-12.491908080617264</v>
      </c>
      <c r="R60" s="32">
        <f t="shared" si="34"/>
        <v>-13.179013372295078</v>
      </c>
      <c r="S60" s="32">
        <f t="shared" si="34"/>
        <v>-13.796444690268006</v>
      </c>
      <c r="T60" s="32">
        <f t="shared" si="34"/>
        <v>-14.62823166802335</v>
      </c>
      <c r="U60" s="32">
        <f t="shared" si="34"/>
        <v>-15.389432692348404</v>
      </c>
      <c r="V60" s="32">
        <f t="shared" si="34"/>
        <v>-16.098272397171197</v>
      </c>
      <c r="W60" s="32">
        <f t="shared" si="34"/>
        <v>-16.778489082764956</v>
      </c>
      <c r="X60" s="32">
        <f t="shared" si="34"/>
        <v>-17.447054218553792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-1.1669847732739713</v>
      </c>
      <c r="F62" s="32">
        <f t="shared" ref="F62:I62" si="38">IFERROR(((F48/$D48)-1)*100,0)</f>
        <v>-2.4003634139785457</v>
      </c>
      <c r="G62" s="32">
        <f t="shared" si="38"/>
        <v>-3.6884625805201354</v>
      </c>
      <c r="H62" s="32">
        <f t="shared" si="38"/>
        <v>-5.0275926658707508</v>
      </c>
      <c r="I62" s="32">
        <f t="shared" si="38"/>
        <v>-6.3484026154154494</v>
      </c>
      <c r="J62" s="32">
        <f t="shared" ref="J62:X62" si="39">IFERROR(((J48/$D48)-1)*100,0)</f>
        <v>-7.7231491879296899</v>
      </c>
      <c r="K62" s="32">
        <f t="shared" si="39"/>
        <v>-9.1168325993467025</v>
      </c>
      <c r="L62" s="32">
        <f t="shared" si="39"/>
        <v>-10.528565381964338</v>
      </c>
      <c r="M62" s="32">
        <f t="shared" si="39"/>
        <v>-11.865649561334401</v>
      </c>
      <c r="N62" s="32">
        <f t="shared" si="39"/>
        <v>-13.127287457174708</v>
      </c>
      <c r="O62" s="32">
        <f t="shared" si="39"/>
        <v>-14.384393145499342</v>
      </c>
      <c r="P62" s="32">
        <f t="shared" si="39"/>
        <v>-15.61693712809722</v>
      </c>
      <c r="Q62" s="32">
        <f t="shared" si="39"/>
        <v>-16.799975035623362</v>
      </c>
      <c r="R62" s="32">
        <f t="shared" si="39"/>
        <v>-17.907641161647746</v>
      </c>
      <c r="S62" s="32">
        <f t="shared" si="39"/>
        <v>-18.975622827914908</v>
      </c>
      <c r="T62" s="32">
        <f t="shared" si="39"/>
        <v>-19.998086976984887</v>
      </c>
      <c r="U62" s="32">
        <f t="shared" si="39"/>
        <v>-20.940364836394153</v>
      </c>
      <c r="V62" s="32">
        <f t="shared" si="39"/>
        <v>-21.834332619450258</v>
      </c>
      <c r="W62" s="32">
        <f t="shared" si="39"/>
        <v>-22.447557528873453</v>
      </c>
      <c r="X62" s="32">
        <f t="shared" si="39"/>
        <v>-23.066851341489482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0.21568062547572264</v>
      </c>
      <c r="F64" s="32">
        <f t="shared" ref="F64:I64" si="41">IFERROR(((F50/$D50)-1)*100,0)</f>
        <v>9.7481542661887577</v>
      </c>
      <c r="G64" s="32">
        <f t="shared" si="41"/>
        <v>10.98954898179645</v>
      </c>
      <c r="H64" s="32">
        <f t="shared" si="41"/>
        <v>11.003732921076326</v>
      </c>
      <c r="I64" s="32">
        <f t="shared" si="41"/>
        <v>11.135790743247886</v>
      </c>
      <c r="J64" s="32">
        <f t="shared" ref="J64:X64" si="42">IFERROR(((J50/$D50)-1)*100,0)</f>
        <v>10.445460204515244</v>
      </c>
      <c r="K64" s="32">
        <f t="shared" si="42"/>
        <v>8.3037275641362882</v>
      </c>
      <c r="L64" s="32">
        <f t="shared" si="42"/>
        <v>5.9332420288168208</v>
      </c>
      <c r="M64" s="32">
        <f t="shared" si="42"/>
        <v>5.9579962006009124</v>
      </c>
      <c r="N64" s="32">
        <f t="shared" si="42"/>
        <v>5.7134105984660621</v>
      </c>
      <c r="O64" s="32">
        <f t="shared" si="42"/>
        <v>6.4049242324264455</v>
      </c>
      <c r="P64" s="32">
        <f t="shared" si="42"/>
        <v>6.6899483333537901</v>
      </c>
      <c r="Q64" s="32">
        <f t="shared" si="42"/>
        <v>8.2680609218330758</v>
      </c>
      <c r="R64" s="32">
        <f t="shared" si="42"/>
        <v>8.5558739782638504</v>
      </c>
      <c r="S64" s="32">
        <f t="shared" si="42"/>
        <v>9.4168188664629717</v>
      </c>
      <c r="T64" s="32">
        <f t="shared" si="42"/>
        <v>11.50215446547751</v>
      </c>
      <c r="U64" s="32">
        <f t="shared" si="42"/>
        <v>12.564716879587468</v>
      </c>
      <c r="V64" s="32">
        <f t="shared" si="42"/>
        <v>11.491545689902649</v>
      </c>
      <c r="W64" s="32">
        <f t="shared" si="42"/>
        <v>7.680381392764013</v>
      </c>
      <c r="X64" s="32">
        <f t="shared" si="42"/>
        <v>6.0663331180290658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24.806088366505655</v>
      </c>
      <c r="D67" s="30">
        <f>(D8/D7)*100</f>
        <v>21.721620304768503</v>
      </c>
      <c r="E67" s="30">
        <f t="shared" ref="E67:X67" si="43">(E8/E7)*100</f>
        <v>21.828276430998635</v>
      </c>
      <c r="F67" s="30">
        <f t="shared" si="43"/>
        <v>22.67730499150283</v>
      </c>
      <c r="G67" s="30">
        <f t="shared" si="43"/>
        <v>22.87576013922525</v>
      </c>
      <c r="H67" s="30">
        <f t="shared" si="43"/>
        <v>23.211168841933024</v>
      </c>
      <c r="I67" s="30">
        <f t="shared" si="43"/>
        <v>23.490439466017019</v>
      </c>
      <c r="J67" s="30">
        <f t="shared" si="43"/>
        <v>23.79527803554581</v>
      </c>
      <c r="K67" s="30">
        <f t="shared" si="43"/>
        <v>24.54150661497982</v>
      </c>
      <c r="L67" s="30">
        <f t="shared" si="43"/>
        <v>24.636451038532485</v>
      </c>
      <c r="M67" s="30">
        <f t="shared" si="43"/>
        <v>24.573737223565647</v>
      </c>
      <c r="N67" s="30">
        <f t="shared" si="43"/>
        <v>24.610573571689866</v>
      </c>
      <c r="O67" s="30">
        <f t="shared" si="43"/>
        <v>24.830093403169222</v>
      </c>
      <c r="P67" s="30">
        <f t="shared" si="43"/>
        <v>25.130932682963582</v>
      </c>
      <c r="Q67" s="30">
        <f t="shared" si="43"/>
        <v>25.354042172509931</v>
      </c>
      <c r="R67" s="30">
        <f t="shared" si="43"/>
        <v>26.136334598297029</v>
      </c>
      <c r="S67" s="30">
        <f t="shared" si="43"/>
        <v>26.402493476572758</v>
      </c>
      <c r="T67" s="30">
        <f t="shared" si="43"/>
        <v>26.680006074551869</v>
      </c>
      <c r="U67" s="30">
        <f t="shared" si="43"/>
        <v>26.948562711316065</v>
      </c>
      <c r="V67" s="30">
        <f t="shared" si="43"/>
        <v>27.194533308135309</v>
      </c>
      <c r="W67" s="30">
        <f t="shared" si="43"/>
        <v>27.21981410654838</v>
      </c>
      <c r="X67" s="30">
        <f t="shared" si="43"/>
        <v>27.068926503795783</v>
      </c>
    </row>
    <row r="68" spans="1:24" ht="15.75">
      <c r="B68" s="20" t="s">
        <v>38</v>
      </c>
      <c r="C68" s="31">
        <f t="shared" ref="C68:C69" si="44">AVERAGE(D68:X68)</f>
        <v>57.142800545149697</v>
      </c>
      <c r="D68" s="30">
        <f>(D9/D7)*100</f>
        <v>56.972237348311815</v>
      </c>
      <c r="E68" s="30">
        <f t="shared" ref="E68:X68" si="45">(E9/E7)*100</f>
        <v>57.333526652455546</v>
      </c>
      <c r="F68" s="30">
        <f t="shared" si="45"/>
        <v>56.632718461666911</v>
      </c>
      <c r="G68" s="30">
        <f t="shared" si="45"/>
        <v>56.257564354776193</v>
      </c>
      <c r="H68" s="30">
        <f t="shared" si="45"/>
        <v>56.521750393562854</v>
      </c>
      <c r="I68" s="30">
        <f t="shared" si="45"/>
        <v>56.763199561836011</v>
      </c>
      <c r="J68" s="30">
        <f t="shared" si="45"/>
        <v>56.932718529980079</v>
      </c>
      <c r="K68" s="30">
        <f t="shared" si="45"/>
        <v>56.320582183064502</v>
      </c>
      <c r="L68" s="30">
        <f t="shared" si="45"/>
        <v>56.678623267538043</v>
      </c>
      <c r="M68" s="30">
        <f t="shared" si="45"/>
        <v>57.138592789016606</v>
      </c>
      <c r="N68" s="30">
        <f t="shared" si="45"/>
        <v>57.533952096758348</v>
      </c>
      <c r="O68" s="30">
        <f t="shared" si="45"/>
        <v>57.631455980960745</v>
      </c>
      <c r="P68" s="30">
        <f t="shared" si="45"/>
        <v>57.771050275113346</v>
      </c>
      <c r="Q68" s="30">
        <f t="shared" si="45"/>
        <v>57.840001909353624</v>
      </c>
      <c r="R68" s="30">
        <f t="shared" si="45"/>
        <v>57.036861994546108</v>
      </c>
      <c r="S68" s="30">
        <f t="shared" si="45"/>
        <v>57.173715977568804</v>
      </c>
      <c r="T68" s="30">
        <f t="shared" si="45"/>
        <v>57.203656418756751</v>
      </c>
      <c r="U68" s="30">
        <f t="shared" si="45"/>
        <v>57.249540336084436</v>
      </c>
      <c r="V68" s="30">
        <f t="shared" si="45"/>
        <v>57.543103604261006</v>
      </c>
      <c r="W68" s="30">
        <f t="shared" si="45"/>
        <v>57.615269410405404</v>
      </c>
      <c r="X68" s="30">
        <f t="shared" si="45"/>
        <v>57.848689902126473</v>
      </c>
    </row>
    <row r="69" spans="1:24" ht="15.75">
      <c r="B69" s="20" t="s">
        <v>10</v>
      </c>
      <c r="C69" s="31">
        <f t="shared" si="44"/>
        <v>18.051111088344648</v>
      </c>
      <c r="D69" s="30">
        <f t="shared" ref="D69:X69" si="46">(D10/D7)*100</f>
        <v>21.306142346919678</v>
      </c>
      <c r="E69" s="30">
        <f t="shared" si="46"/>
        <v>20.838196916545822</v>
      </c>
      <c r="F69" s="30">
        <f t="shared" si="46"/>
        <v>20.689976546830266</v>
      </c>
      <c r="G69" s="30">
        <f t="shared" si="46"/>
        <v>20.866675505998554</v>
      </c>
      <c r="H69" s="30">
        <f t="shared" si="46"/>
        <v>20.267080764504122</v>
      </c>
      <c r="I69" s="30">
        <f t="shared" si="46"/>
        <v>19.746360972146974</v>
      </c>
      <c r="J69" s="30">
        <f t="shared" si="46"/>
        <v>19.272003434474115</v>
      </c>
      <c r="K69" s="30">
        <f t="shared" si="46"/>
        <v>19.137911201955671</v>
      </c>
      <c r="L69" s="30">
        <f t="shared" si="46"/>
        <v>18.684925693929465</v>
      </c>
      <c r="M69" s="30">
        <f t="shared" si="46"/>
        <v>18.287669987417747</v>
      </c>
      <c r="N69" s="30">
        <f t="shared" si="46"/>
        <v>17.855474331551783</v>
      </c>
      <c r="O69" s="30">
        <f t="shared" si="46"/>
        <v>17.538450615870023</v>
      </c>
      <c r="P69" s="30">
        <f t="shared" si="46"/>
        <v>17.098017041923072</v>
      </c>
      <c r="Q69" s="30">
        <f t="shared" si="46"/>
        <v>16.805955918136444</v>
      </c>
      <c r="R69" s="30">
        <f t="shared" si="46"/>
        <v>16.826803407156866</v>
      </c>
      <c r="S69" s="30">
        <f t="shared" si="46"/>
        <v>16.423790545858438</v>
      </c>
      <c r="T69" s="30">
        <f t="shared" si="46"/>
        <v>16.116337506691377</v>
      </c>
      <c r="U69" s="30">
        <f t="shared" si="46"/>
        <v>15.801896952599487</v>
      </c>
      <c r="V69" s="30">
        <f t="shared" si="46"/>
        <v>15.262363087603696</v>
      </c>
      <c r="W69" s="30">
        <f t="shared" si="46"/>
        <v>15.164916483046204</v>
      </c>
      <c r="X69" s="30">
        <f t="shared" si="46"/>
        <v>15.082383594077765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79.186072133285933</v>
      </c>
      <c r="D72" s="30">
        <f>(D13/D$10)*100</f>
        <v>78.462031561601876</v>
      </c>
      <c r="E72" s="30">
        <f t="shared" ref="E72:X72" si="47">(E13/E$10)*100</f>
        <v>78.531660362158107</v>
      </c>
      <c r="F72" s="30">
        <f t="shared" si="47"/>
        <v>78.600156630040232</v>
      </c>
      <c r="G72" s="30">
        <f t="shared" si="47"/>
        <v>79.579058401178543</v>
      </c>
      <c r="H72" s="30">
        <f t="shared" si="47"/>
        <v>79.549459575057853</v>
      </c>
      <c r="I72" s="30">
        <f t="shared" si="47"/>
        <v>79.515945671198864</v>
      </c>
      <c r="J72" s="30">
        <f t="shared" si="47"/>
        <v>79.487000373710359</v>
      </c>
      <c r="K72" s="30">
        <f t="shared" si="47"/>
        <v>79.391835077761343</v>
      </c>
      <c r="L72" s="30">
        <f t="shared" si="47"/>
        <v>79.298349020064506</v>
      </c>
      <c r="M72" s="30">
        <f t="shared" si="47"/>
        <v>79.300813889438714</v>
      </c>
      <c r="N72" s="30">
        <f t="shared" si="47"/>
        <v>79.266112661018354</v>
      </c>
      <c r="O72" s="30">
        <f t="shared" si="47"/>
        <v>79.335406184048267</v>
      </c>
      <c r="P72" s="30">
        <f t="shared" si="47"/>
        <v>79.236644556935502</v>
      </c>
      <c r="Q72" s="30">
        <f t="shared" si="47"/>
        <v>79.312298862084376</v>
      </c>
      <c r="R72" s="30">
        <f t="shared" si="47"/>
        <v>79.31803585528877</v>
      </c>
      <c r="S72" s="30">
        <f t="shared" si="47"/>
        <v>79.222990430633118</v>
      </c>
      <c r="T72" s="30">
        <f t="shared" si="47"/>
        <v>79.325648490341706</v>
      </c>
      <c r="U72" s="30">
        <f t="shared" si="47"/>
        <v>79.321461913722999</v>
      </c>
      <c r="V72" s="30">
        <f t="shared" si="47"/>
        <v>78.881567766934694</v>
      </c>
      <c r="W72" s="30">
        <f t="shared" si="47"/>
        <v>78.95002382919229</v>
      </c>
      <c r="X72" s="30">
        <f t="shared" si="47"/>
        <v>79.021013686593847</v>
      </c>
    </row>
    <row r="73" spans="1:24" ht="15.75">
      <c r="A73" s="36"/>
      <c r="B73" s="10" t="s">
        <v>11</v>
      </c>
      <c r="C73" s="31">
        <f>AVERAGE(D73:X73)</f>
        <v>6.752619234663487</v>
      </c>
      <c r="D73" s="30">
        <f>(D16/D$10)*100</f>
        <v>6.8121407615031524</v>
      </c>
      <c r="E73" s="30">
        <f t="shared" ref="E73:X73" si="48">(E16/E$10)*100</f>
        <v>6.8057367557741957</v>
      </c>
      <c r="F73" s="30">
        <f t="shared" si="48"/>
        <v>6.7992127058359539</v>
      </c>
      <c r="G73" s="30">
        <f>(G16/G$10)*100</f>
        <v>6.5024402609771412</v>
      </c>
      <c r="H73" s="30">
        <f t="shared" si="48"/>
        <v>6.5270165816375858</v>
      </c>
      <c r="I73" s="30">
        <f t="shared" si="48"/>
        <v>6.5515760101937204</v>
      </c>
      <c r="J73" s="30">
        <f t="shared" si="48"/>
        <v>6.5768219802005383</v>
      </c>
      <c r="K73" s="30">
        <f t="shared" si="48"/>
        <v>6.6238640687385182</v>
      </c>
      <c r="L73" s="30">
        <f t="shared" si="48"/>
        <v>6.6720490634053968</v>
      </c>
      <c r="M73" s="30">
        <f t="shared" si="48"/>
        <v>6.6875274850287907</v>
      </c>
      <c r="N73" s="30">
        <f t="shared" si="48"/>
        <v>6.7139801011788292</v>
      </c>
      <c r="O73" s="30">
        <f t="shared" si="48"/>
        <v>6.7140328202307957</v>
      </c>
      <c r="P73" s="30">
        <f t="shared" si="48"/>
        <v>6.7705391383302684</v>
      </c>
      <c r="Q73" s="30">
        <f t="shared" si="48"/>
        <v>6.7711273678513502</v>
      </c>
      <c r="R73" s="30">
        <f t="shared" si="48"/>
        <v>6.7944089098256217</v>
      </c>
      <c r="S73" s="30">
        <f t="shared" si="48"/>
        <v>6.8529678222142882</v>
      </c>
      <c r="T73" s="30">
        <f t="shared" si="48"/>
        <v>6.8328407520774848</v>
      </c>
      <c r="U73" s="30">
        <f t="shared" si="48"/>
        <v>6.8474624224204623</v>
      </c>
      <c r="V73" s="30">
        <f t="shared" si="48"/>
        <v>7.0069756294501184</v>
      </c>
      <c r="W73" s="30">
        <f t="shared" si="48"/>
        <v>6.9830292817734732</v>
      </c>
      <c r="X73" s="30">
        <f t="shared" si="48"/>
        <v>6.9592540092855186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14.06130863205059</v>
      </c>
      <c r="D75" s="35">
        <f>(D23/D$10)*100</f>
        <v>14.725827676894973</v>
      </c>
      <c r="E75" s="35">
        <f t="shared" ref="E75:X75" si="50">(E23/E$10)*100</f>
        <v>14.662602882067702</v>
      </c>
      <c r="F75" s="35">
        <f t="shared" si="50"/>
        <v>14.600630664123818</v>
      </c>
      <c r="G75" s="35">
        <f t="shared" si="50"/>
        <v>13.918501337844299</v>
      </c>
      <c r="H75" s="35">
        <f t="shared" si="50"/>
        <v>13.923523843304549</v>
      </c>
      <c r="I75" s="35">
        <f t="shared" si="50"/>
        <v>13.932478318607414</v>
      </c>
      <c r="J75" s="35">
        <f t="shared" si="50"/>
        <v>13.936177646089105</v>
      </c>
      <c r="K75" s="35">
        <f t="shared" si="50"/>
        <v>13.984300853500129</v>
      </c>
      <c r="L75" s="35">
        <f t="shared" si="50"/>
        <v>14.029601916530096</v>
      </c>
      <c r="M75" s="35">
        <f t="shared" si="50"/>
        <v>14.011658625532498</v>
      </c>
      <c r="N75" s="35">
        <f t="shared" si="50"/>
        <v>14.019907237802814</v>
      </c>
      <c r="O75" s="35">
        <f t="shared" si="50"/>
        <v>13.950560995720936</v>
      </c>
      <c r="P75" s="35">
        <f t="shared" si="50"/>
        <v>13.992816304734232</v>
      </c>
      <c r="Q75" s="35">
        <f t="shared" si="50"/>
        <v>13.91657377006428</v>
      </c>
      <c r="R75" s="35">
        <f t="shared" si="50"/>
        <v>13.887555234885603</v>
      </c>
      <c r="S75" s="35">
        <f t="shared" si="50"/>
        <v>13.924041747152591</v>
      </c>
      <c r="T75" s="35">
        <f t="shared" si="50"/>
        <v>13.841510757580815</v>
      </c>
      <c r="U75" s="35">
        <f t="shared" si="50"/>
        <v>13.831075663856533</v>
      </c>
      <c r="V75" s="35">
        <f t="shared" si="50"/>
        <v>14.111456603615197</v>
      </c>
      <c r="W75" s="35">
        <f t="shared" si="50"/>
        <v>14.066946889034224</v>
      </c>
      <c r="X75" s="35">
        <f t="shared" si="50"/>
        <v>14.01973230412063</v>
      </c>
    </row>
    <row r="76" spans="1:24">
      <c r="C76" s="31"/>
    </row>
    <row r="147" spans="4:24">
      <c r="D147">
        <v>2157396807.357573</v>
      </c>
      <c r="E147">
        <v>2041408666.2005219</v>
      </c>
      <c r="F147">
        <v>2689426998.9303069</v>
      </c>
      <c r="G147">
        <v>2762748152.2174721</v>
      </c>
      <c r="H147">
        <v>2708715873.9612508</v>
      </c>
      <c r="I147">
        <v>2602822356.3780441</v>
      </c>
      <c r="J147">
        <v>2655284054.6080499</v>
      </c>
      <c r="K147">
        <v>2637046620.15939</v>
      </c>
      <c r="L147">
        <v>2306449516.4958639</v>
      </c>
      <c r="M147">
        <v>2189875236.0050149</v>
      </c>
      <c r="N147">
        <v>2421849764.2835121</v>
      </c>
      <c r="O147">
        <v>2736489374.4822159</v>
      </c>
      <c r="P147">
        <v>2908844336.2272868</v>
      </c>
      <c r="Q147">
        <v>2852645820.545577</v>
      </c>
      <c r="R147">
        <v>2913018584.7663732</v>
      </c>
      <c r="S147">
        <v>2989853282.3070769</v>
      </c>
      <c r="T147">
        <v>3216570094.105351</v>
      </c>
      <c r="U147">
        <v>3073509497.2821841</v>
      </c>
      <c r="V147">
        <v>2802839813.2250519</v>
      </c>
      <c r="W147">
        <v>2337849369.0107908</v>
      </c>
      <c r="X147">
        <v>1974022240.6786671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Wealth_JAM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2014-12-03T13:24:00Z</dcterms:modified>
</cp:coreProperties>
</file>