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JOR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<sst xmlns="http://schemas.openxmlformats.org/spreadsheetml/2006/main" count="95" uniqueCount="65">
  <si>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</si>
  <si>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</si>
  <si>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</si>
  <si>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</si>
  <si>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</si>
  <si>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</si>
  <si>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</si>
  <si>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</si>
  <si>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</si>
  <si>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</si>
  <si>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</si>
  <si>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</si>
  <si>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</si>
  <si>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</si>
  <si>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</si>
  <si>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</si>
  <si>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</si>
  <si>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</si>
  <si>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</si>
  <si>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</si>
  <si>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</si>
  <si>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</si>
  <si>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</si>
  <si>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</si>
  <si>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</si>
  <si>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</si>
  <si>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</si>
  <si>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</si>
  <si>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</si>
  <si>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</si>
  <si>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</si>
  <si>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</si>
  <si>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</si>
  <si>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</si>
  <si>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</si>
  <si>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</si>
  <si>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</si>
  <si>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</si>
  <si>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</si>
  <si>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</si>
  <si>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</si>
  <si>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</si>
  <si>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</si>
  <si>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</si>
  <si>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</si>
  <si>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</si>
  <si>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</si>
  <si>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</si>
  <si>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</si>
  <si>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</si>
  <si>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</si>
  <si>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</si>
  <si>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</si>
  <si>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</si>
  <si>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</si>
  <si>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</si>
  <si>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</si>
  <si>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</si>
  <si>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</si>
  <si>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</si>
  <si>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</si>
  <si>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</si>
  <si>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</si>
  <si>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Jordan</t>
  </si>
  <si>
    <t>JOR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</si>
</sst>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Wealth_JOR!$B$54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Wealth_JOR!$D$52:$X$52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Wealth_JOR!$D$54:$X$54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-3.5481899748230461</c:v>
                </c:pt>
                <c:pt idx="2">
                  <c:v>-5.3057729872945547</c:v>
                </c:pt>
                <c:pt idx="3">
                  <c:v>-5.7175263760063881</c:v>
                </c:pt>
                <c:pt idx="4">
                  <c:v>-5.6284649721979996</c:v>
                </c:pt>
                <c:pt idx="5">
                  <c:v>-5.3029521426918862</c:v>
                </c:pt>
                <c:pt idx="6">
                  <c:v>-4.440317821992279</c:v>
                </c:pt>
                <c:pt idx="7">
                  <c:v>-3.6967997020764476</c:v>
                </c:pt>
                <c:pt idx="8">
                  <c:v>-3.6003267323187704</c:v>
                </c:pt>
                <c:pt idx="9">
                  <c:v>-2.652683498546371</c:v>
                </c:pt>
                <c:pt idx="10">
                  <c:v>-2.4104291245417353</c:v>
                </c:pt>
                <c:pt idx="11">
                  <c:v>-2.6017260221462446</c:v>
                </c:pt>
                <c:pt idx="12">
                  <c:v>-2.8215297937339345</c:v>
                </c:pt>
                <c:pt idx="13">
                  <c:v>-2.8424905008524792</c:v>
                </c:pt>
                <c:pt idx="14">
                  <c:v>-1.77014832188781</c:v>
                </c:pt>
                <c:pt idx="15">
                  <c:v>0.94406604939281102</c:v>
                </c:pt>
                <c:pt idx="16">
                  <c:v>2.6008085306695516</c:v>
                </c:pt>
                <c:pt idx="17">
                  <c:v>4.0579222102091972</c:v>
                </c:pt>
                <c:pt idx="18">
                  <c:v>5.7751955279348177</c:v>
                </c:pt>
                <c:pt idx="19">
                  <c:v>4.2513394083409262</c:v>
                </c:pt>
                <c:pt idx="20" formatCode="_(* #,##0.0000_);_(* \(#,##0.0000\);_(* &quot;-&quot;??_);_(@_)">
                  <c:v>5.3198688640155201</c:v>
                </c:pt>
              </c:numCache>
            </c:numRef>
          </c:val>
        </c:ser>
        <c:ser>
          <c:idx val="1"/>
          <c:order val="1"/>
          <c:tx>
            <c:strRef>
              <c:f>Wealth_JOR!$B$55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Wealth_JOR!$D$52:$X$52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Wealth_JOR!$D$55:$X$55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4.2378429181785249</c:v>
                </c:pt>
                <c:pt idx="2">
                  <c:v>6.6933104376878827</c:v>
                </c:pt>
                <c:pt idx="3">
                  <c:v>10.161524825752632</c:v>
                </c:pt>
                <c:pt idx="4">
                  <c:v>13.463392622756043</c:v>
                </c:pt>
                <c:pt idx="5">
                  <c:v>16.425481996963811</c:v>
                </c:pt>
                <c:pt idx="6">
                  <c:v>13.066150995564474</c:v>
                </c:pt>
                <c:pt idx="7">
                  <c:v>14.494364569779794</c:v>
                </c:pt>
                <c:pt idx="8">
                  <c:v>15.981108678407985</c:v>
                </c:pt>
                <c:pt idx="9">
                  <c:v>17.358960266476629</c:v>
                </c:pt>
                <c:pt idx="10">
                  <c:v>18.998930132107205</c:v>
                </c:pt>
                <c:pt idx="11">
                  <c:v>19.662767403996128</c:v>
                </c:pt>
                <c:pt idx="12">
                  <c:v>20.800947405505866</c:v>
                </c:pt>
                <c:pt idx="13">
                  <c:v>21.826103667050734</c:v>
                </c:pt>
                <c:pt idx="14">
                  <c:v>17.999957080295516</c:v>
                </c:pt>
                <c:pt idx="15">
                  <c:v>20.391037777709052</c:v>
                </c:pt>
                <c:pt idx="16">
                  <c:v>20.600034747322972</c:v>
                </c:pt>
                <c:pt idx="17">
                  <c:v>23.31837999542774</c:v>
                </c:pt>
                <c:pt idx="18">
                  <c:v>23.075642283156462</c:v>
                </c:pt>
                <c:pt idx="19">
                  <c:v>25.553733903624099</c:v>
                </c:pt>
                <c:pt idx="20">
                  <c:v>25.555846692126359</c:v>
                </c:pt>
              </c:numCache>
            </c:numRef>
          </c:val>
        </c:ser>
        <c:ser>
          <c:idx val="2"/>
          <c:order val="2"/>
          <c:tx>
            <c:strRef>
              <c:f>Wealth_JOR!$B$56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Wealth_JOR!$D$52:$X$52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Wealth_JOR!$D$56:$X$56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-6.0776958093690991</c:v>
                </c:pt>
                <c:pt idx="2">
                  <c:v>-8.8495159117257245</c:v>
                </c:pt>
                <c:pt idx="3">
                  <c:v>-14.59052023261701</c:v>
                </c:pt>
                <c:pt idx="4">
                  <c:v>-19.20996491608712</c:v>
                </c:pt>
                <c:pt idx="5">
                  <c:v>-21.669381482269856</c:v>
                </c:pt>
                <c:pt idx="6">
                  <c:v>-25.395323109972669</c:v>
                </c:pt>
                <c:pt idx="7">
                  <c:v>-27.042763275900093</c:v>
                </c:pt>
                <c:pt idx="8">
                  <c:v>-28.38933716492469</c:v>
                </c:pt>
                <c:pt idx="9">
                  <c:v>-29.684889111205791</c:v>
                </c:pt>
                <c:pt idx="10">
                  <c:v>-31.000243476886691</c:v>
                </c:pt>
                <c:pt idx="11">
                  <c:v>-33.274488347659002</c:v>
                </c:pt>
                <c:pt idx="12">
                  <c:v>-34.694181516776098</c:v>
                </c:pt>
                <c:pt idx="13">
                  <c:v>-36.583567911141138</c:v>
                </c:pt>
                <c:pt idx="14">
                  <c:v>-37.678451682276368</c:v>
                </c:pt>
                <c:pt idx="15">
                  <c:v>-39.861309245448261</c:v>
                </c:pt>
                <c:pt idx="16">
                  <c:v>-41.693579167808579</c:v>
                </c:pt>
                <c:pt idx="17">
                  <c:v>-44.52951245512979</c:v>
                </c:pt>
                <c:pt idx="18">
                  <c:v>-46.313333026779411</c:v>
                </c:pt>
                <c:pt idx="19">
                  <c:v>-47.289093642011878</c:v>
                </c:pt>
                <c:pt idx="20">
                  <c:v>-49.192396890369196</c:v>
                </c:pt>
              </c:numCache>
            </c:numRef>
          </c:val>
        </c:ser>
        <c:ser>
          <c:idx val="4"/>
          <c:order val="3"/>
          <c:tx>
            <c:strRef>
              <c:f>Wealth_JOR!$B$53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Wealth_JOR!$D$52:$X$52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Wealth_JOR!$D$53:$X$53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1.3640900828446378</c:v>
                </c:pt>
                <c:pt idx="2">
                  <c:v>2.2914749743890628</c:v>
                </c:pt>
                <c:pt idx="3">
                  <c:v>4.0186994281244059</c:v>
                </c:pt>
                <c:pt idx="4">
                  <c:v>5.8564951073923455</c:v>
                </c:pt>
                <c:pt idx="5">
                  <c:v>7.6990321763441116</c:v>
                </c:pt>
                <c:pt idx="6">
                  <c:v>5.4454458345347456</c:v>
                </c:pt>
                <c:pt idx="7">
                  <c:v>6.456294296425491</c:v>
                </c:pt>
                <c:pt idx="8">
                  <c:v>7.3546290704769701</c:v>
                </c:pt>
                <c:pt idx="9">
                  <c:v>8.4139862122761144</c:v>
                </c:pt>
                <c:pt idx="10">
                  <c:v>9.4542843181312453</c:v>
                </c:pt>
                <c:pt idx="11">
                  <c:v>9.665439863057923</c:v>
                </c:pt>
                <c:pt idx="12">
                  <c:v>10.244793435246113</c:v>
                </c:pt>
                <c:pt idx="13">
                  <c:v>10.767777161780611</c:v>
                </c:pt>
                <c:pt idx="14">
                  <c:v>8.46423328501964</c:v>
                </c:pt>
                <c:pt idx="15">
                  <c:v>10.594785674138386</c:v>
                </c:pt>
                <c:pt idx="16">
                  <c:v>11.037507834267757</c:v>
                </c:pt>
                <c:pt idx="17">
                  <c:v>12.995494206576907</c:v>
                </c:pt>
                <c:pt idx="18">
                  <c:v>13.162000694750864</c:v>
                </c:pt>
                <c:pt idx="19">
                  <c:v>14.303342712460321</c:v>
                </c:pt>
                <c:pt idx="20">
                  <c:v>14.447110281640585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Wealth_JOR!$D$64:$X$64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-3.5798609117854263</c:v>
                </c:pt>
                <c:pt idx="2">
                  <c:v>4.2726111065206851</c:v>
                </c:pt>
                <c:pt idx="3">
                  <c:v>3.164348947988449</c:v>
                </c:pt>
                <c:pt idx="4">
                  <c:v>3.242144261980906</c:v>
                </c:pt>
                <c:pt idx="5">
                  <c:v>5.489332983791595</c:v>
                </c:pt>
                <c:pt idx="6">
                  <c:v>4.6287540160490082</c:v>
                </c:pt>
                <c:pt idx="7">
                  <c:v>5.8281927032846959</c:v>
                </c:pt>
                <c:pt idx="8">
                  <c:v>7.2625351880573508</c:v>
                </c:pt>
                <c:pt idx="9">
                  <c:v>9.2766270145426599</c:v>
                </c:pt>
                <c:pt idx="10">
                  <c:v>12.132167048164533</c:v>
                </c:pt>
                <c:pt idx="11">
                  <c:v>16.047009577119798</c:v>
                </c:pt>
                <c:pt idx="12">
                  <c:v>20.589878121967551</c:v>
                </c:pt>
                <c:pt idx="13">
                  <c:v>23.183036100050614</c:v>
                </c:pt>
                <c:pt idx="14">
                  <c:v>30.82110920729686</c:v>
                </c:pt>
                <c:pt idx="15">
                  <c:v>37.992372269969763</c:v>
                </c:pt>
                <c:pt idx="16">
                  <c:v>44.773477839684084</c:v>
                </c:pt>
                <c:pt idx="17">
                  <c:v>52.283824185907868</c:v>
                </c:pt>
                <c:pt idx="18">
                  <c:v>58.789152807839542</c:v>
                </c:pt>
                <c:pt idx="19">
                  <c:v>57.727284880786158</c:v>
                </c:pt>
                <c:pt idx="20">
                  <c:v>58.358540092615854</c:v>
                </c:pt>
              </c:numCache>
            </c:numRef>
          </c:val>
        </c:ser>
        <c:marker val="1"/>
        <c:axId val="76884992"/>
        <c:axId val="76899072"/>
      </c:lineChart>
      <c:catAx>
        <c:axId val="7688499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899072"/>
        <c:crosses val="autoZero"/>
        <c:auto val="1"/>
        <c:lblAlgn val="ctr"/>
        <c:lblOffset val="100"/>
      </c:catAx>
      <c:valAx>
        <c:axId val="7689907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88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Wealth_JOR!$B$40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Wealth_JOR!$D$38:$X$38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Wealth_JOR!$D$40:$X$40</c:f>
              <c:numCache>
                <c:formatCode>_(* #,##0_);_(* \(#,##0\);_(* "-"??_);_(@_)</c:formatCode>
                <c:ptCount val="21"/>
                <c:pt idx="0">
                  <c:v>8049.1374311982227</c:v>
                </c:pt>
                <c:pt idx="1">
                  <c:v>7763.5387438047183</c:v>
                </c:pt>
                <c:pt idx="2">
                  <c:v>7622.0684716634923</c:v>
                </c:pt>
                <c:pt idx="3">
                  <c:v>7588.9258755284609</c:v>
                </c:pt>
                <c:pt idx="4">
                  <c:v>7596.0945503191524</c:v>
                </c:pt>
                <c:pt idx="5">
                  <c:v>7622.2955253222817</c:v>
                </c:pt>
                <c:pt idx="6">
                  <c:v>7691.7301473240768</c:v>
                </c:pt>
                <c:pt idx="7">
                  <c:v>7751.5769426219631</c:v>
                </c:pt>
                <c:pt idx="8">
                  <c:v>7759.342184541717</c:v>
                </c:pt>
                <c:pt idx="9">
                  <c:v>7835.6192907855084</c:v>
                </c:pt>
                <c:pt idx="10">
                  <c:v>7855.1186782822306</c:v>
                </c:pt>
                <c:pt idx="11">
                  <c:v>7839.7209280924244</c:v>
                </c:pt>
                <c:pt idx="12">
                  <c:v>7822.0286204383747</c:v>
                </c:pt>
                <c:pt idx="13">
                  <c:v>7820.3414643158521</c:v>
                </c:pt>
                <c:pt idx="14">
                  <c:v>7906.6557600334236</c:v>
                </c:pt>
                <c:pt idx="15">
                  <c:v>8125.1266049551332</c:v>
                </c:pt>
                <c:pt idx="16">
                  <c:v>8258.4800841541419</c:v>
                </c:pt>
                <c:pt idx="17">
                  <c:v>8375.7651667490773</c:v>
                </c:pt>
                <c:pt idx="18">
                  <c:v>8513.9908561621105</c:v>
                </c:pt>
                <c:pt idx="19">
                  <c:v>8391.3335828422732</c:v>
                </c:pt>
                <c:pt idx="20">
                  <c:v>8477.3409872223547</c:v>
                </c:pt>
              </c:numCache>
            </c:numRef>
          </c:val>
        </c:ser>
        <c:ser>
          <c:idx val="1"/>
          <c:order val="1"/>
          <c:tx>
            <c:strRef>
              <c:f>Wealth_JOR!$B$41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Wealth_JOR!$D$38:$X$38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Wealth_JOR!$D$41:$X$41</c:f>
              <c:numCache>
                <c:formatCode>General</c:formatCode>
                <c:ptCount val="21"/>
                <c:pt idx="0">
                  <c:v>19653.275366169582</c:v>
                </c:pt>
                <c:pt idx="1">
                  <c:v>20486.150304464925</c:v>
                </c:pt>
                <c:pt idx="2">
                  <c:v>20968.730097600954</c:v>
                </c:pt>
                <c:pt idx="3">
                  <c:v>21650.34782157643</c:v>
                </c:pt>
                <c:pt idx="4">
                  <c:v>22299.27299194839</c:v>
                </c:pt>
                <c:pt idx="5">
                  <c:v>22881.42057325349</c:v>
                </c:pt>
                <c:pt idx="6">
                  <c:v>22221.202001087378</c:v>
                </c:pt>
                <c:pt idx="7">
                  <c:v>22501.892747644924</c:v>
                </c:pt>
                <c:pt idx="8">
                  <c:v>22794.086661303929</c:v>
                </c:pt>
                <c:pt idx="9">
                  <c:v>23064.8796280442</c:v>
                </c:pt>
                <c:pt idx="10">
                  <c:v>23387.187421658778</c:v>
                </c:pt>
                <c:pt idx="11">
                  <c:v>23517.653188686378</c:v>
                </c:pt>
                <c:pt idx="12">
                  <c:v>23741.342838545759</c:v>
                </c:pt>
                <c:pt idx="13">
                  <c:v>23942.819621560702</c:v>
                </c:pt>
                <c:pt idx="14">
                  <c:v>23190.856496952398</c:v>
                </c:pt>
                <c:pt idx="15">
                  <c:v>23660.782170642407</c:v>
                </c:pt>
                <c:pt idx="16">
                  <c:v>23701.856920587583</c:v>
                </c:pt>
                <c:pt idx="17">
                  <c:v>24236.100797600797</c:v>
                </c:pt>
                <c:pt idx="18">
                  <c:v>24188.394886590584</c:v>
                </c:pt>
                <c:pt idx="19">
                  <c:v>24675.421056587064</c:v>
                </c:pt>
                <c:pt idx="20">
                  <c:v>24675.836288729315</c:v>
                </c:pt>
              </c:numCache>
            </c:numRef>
          </c:val>
        </c:ser>
        <c:ser>
          <c:idx val="2"/>
          <c:order val="2"/>
          <c:tx>
            <c:strRef>
              <c:f>Wealth_JOR!$B$42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Wealth_JOR!$D$38:$X$38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Wealth_JOR!$D$42:$X$42</c:f>
              <c:numCache>
                <c:formatCode>_(* #,##0_);_(* \(#,##0\);_(* "-"??_);_(@_)</c:formatCode>
                <c:ptCount val="21"/>
                <c:pt idx="0">
                  <c:v>2276.206110706561</c:v>
                </c:pt>
                <c:pt idx="1">
                  <c:v>2137.865227303545</c:v>
                </c:pt>
                <c:pt idx="2">
                  <c:v>2074.7728887559106</c:v>
                </c:pt>
                <c:pt idx="3">
                  <c:v>1944.0957975878555</c:v>
                </c:pt>
                <c:pt idx="4">
                  <c:v>1838.9477154219996</c:v>
                </c:pt>
                <c:pt idx="5">
                  <c:v>1782.9663252548187</c:v>
                </c:pt>
                <c:pt idx="6">
                  <c:v>1698.1562142436878</c:v>
                </c:pt>
                <c:pt idx="7">
                  <c:v>1660.6570805166134</c:v>
                </c:pt>
                <c:pt idx="8">
                  <c:v>1630.0062833694565</c:v>
                </c:pt>
                <c:pt idx="9">
                  <c:v>1600.5168508008283</c:v>
                </c:pt>
                <c:pt idx="10">
                  <c:v>1570.576674351754</c:v>
                </c:pt>
                <c:pt idx="11">
                  <c:v>1518.8101736308042</c:v>
                </c:pt>
                <c:pt idx="12">
                  <c:v>1486.4950309620772</c:v>
                </c:pt>
                <c:pt idx="13">
                  <c:v>1443.4887023986819</c:v>
                </c:pt>
                <c:pt idx="14">
                  <c:v>1418.5668910949673</c:v>
                </c:pt>
                <c:pt idx="15">
                  <c:v>1368.8805538540282</c:v>
                </c:pt>
                <c:pt idx="16">
                  <c:v>1327.1743139166244</c:v>
                </c:pt>
                <c:pt idx="17">
                  <c:v>1262.6226271350574</c:v>
                </c:pt>
                <c:pt idx="18">
                  <c:v>1222.0191942791282</c:v>
                </c:pt>
                <c:pt idx="19">
                  <c:v>1199.8088715293388</c:v>
                </c:pt>
                <c:pt idx="20">
                  <c:v>1156.4857666849532</c:v>
                </c:pt>
              </c:numCache>
            </c:numRef>
          </c:val>
        </c:ser>
        <c:overlap val="100"/>
        <c:axId val="79566336"/>
        <c:axId val="79567872"/>
      </c:barChart>
      <c:catAx>
        <c:axId val="7956633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567872"/>
        <c:crosses val="autoZero"/>
        <c:auto val="1"/>
        <c:lblAlgn val="ctr"/>
        <c:lblOffset val="100"/>
      </c:catAx>
      <c:valAx>
        <c:axId val="7956787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56633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Wealth_JOR!$B$67:$B$69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Wealth_JOR!$C$67:$C$69</c:f>
              <c:numCache>
                <c:formatCode>_(* #,##0_);_(* \(#,##0\);_(* "-"??_);_(@_)</c:formatCode>
                <c:ptCount val="3"/>
                <c:pt idx="0">
                  <c:v>24.458549501545978</c:v>
                </c:pt>
                <c:pt idx="1">
                  <c:v>70.568056296707141</c:v>
                </c:pt>
                <c:pt idx="2">
                  <c:v>4.9733942017468662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Wealth_JOR!$B$72:$B$75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Wealth_JOR!$C$72:$C$75</c:f>
              <c:numCache>
                <c:formatCode>_(* #,##0_);_(* \(#,##0\);_(* "-"??_);_(@_)</c:formatCode>
                <c:ptCount val="4"/>
                <c:pt idx="0">
                  <c:v>28.046505055297764</c:v>
                </c:pt>
                <c:pt idx="1">
                  <c:v>4.6810261490579466</c:v>
                </c:pt>
                <c:pt idx="2">
                  <c:v>4.4643827067066839</c:v>
                </c:pt>
                <c:pt idx="3">
                  <c:v>62.808086088937593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102393981447.99484</v>
      </c>
      <c r="E7" s="13">
        <f t="shared" ref="E7:X7" si="0">+E8+E9+E10</f>
        <v>109375716969.77286</v>
      </c>
      <c r="F7" s="13">
        <f t="shared" si="0"/>
        <v>116714544919.94102</v>
      </c>
      <c r="G7" s="13">
        <f t="shared" si="0"/>
        <v>125334818076.10663</v>
      </c>
      <c r="H7" s="13">
        <f t="shared" si="0"/>
        <v>133808882719.39722</v>
      </c>
      <c r="I7" s="13">
        <f t="shared" si="0"/>
        <v>141480403814.63776</v>
      </c>
      <c r="J7" s="13">
        <f t="shared" si="0"/>
        <v>142568600624.82043</v>
      </c>
      <c r="K7" s="13">
        <f t="shared" si="0"/>
        <v>147019350335.1235</v>
      </c>
      <c r="L7" s="13">
        <f t="shared" si="0"/>
        <v>150683422576.81744</v>
      </c>
      <c r="M7" s="13">
        <f t="shared" si="0"/>
        <v>154428608930.41525</v>
      </c>
      <c r="N7" s="13">
        <f t="shared" si="0"/>
        <v>158390935188.25751</v>
      </c>
      <c r="O7" s="13">
        <f t="shared" si="0"/>
        <v>161423905932.23145</v>
      </c>
      <c r="P7" s="13">
        <f t="shared" si="0"/>
        <v>165195527267.08548</v>
      </c>
      <c r="Q7" s="13">
        <f t="shared" si="0"/>
        <v>169247320574.38336</v>
      </c>
      <c r="R7" s="13">
        <f t="shared" si="0"/>
        <v>169420770794.70654</v>
      </c>
      <c r="S7" s="13">
        <f t="shared" si="0"/>
        <v>177112950907.509</v>
      </c>
      <c r="T7" s="13">
        <f t="shared" si="0"/>
        <v>182918769334.85193</v>
      </c>
      <c r="U7" s="13">
        <f t="shared" si="0"/>
        <v>191981733246.39114</v>
      </c>
      <c r="V7" s="13">
        <f t="shared" si="0"/>
        <v>198422216105.26215</v>
      </c>
      <c r="W7" s="13">
        <f t="shared" si="0"/>
        <v>206476330959.12454</v>
      </c>
      <c r="X7" s="13">
        <f t="shared" si="0"/>
        <v>212281673538.30347</v>
      </c>
    </row>
    <row r="8" spans="1:24" s="22" customFormat="1" ht="15.75">
      <c r="A8" s="19">
        <v>1</v>
      </c>
      <c r="B8" s="20" t="s">
        <v>5</v>
      </c>
      <c r="C8" s="20"/>
      <c r="D8" s="21">
        <v>27492368188.465424</v>
      </c>
      <c r="E8" s="21">
        <v>27943763049.362209</v>
      </c>
      <c r="F8" s="21">
        <v>29009935596.232464</v>
      </c>
      <c r="G8" s="21">
        <v>30502048348.697533</v>
      </c>
      <c r="H8" s="21">
        <v>32029206130.824516</v>
      </c>
      <c r="I8" s="21">
        <v>33400937103.439865</v>
      </c>
      <c r="J8" s="21">
        <v>34690333686.303665</v>
      </c>
      <c r="K8" s="21">
        <v>35709321278.384628</v>
      </c>
      <c r="L8" s="21">
        <v>36329379776.18364</v>
      </c>
      <c r="M8" s="21">
        <v>37230952895.786629</v>
      </c>
      <c r="N8" s="21">
        <v>37917411951.461441</v>
      </c>
      <c r="O8" s="21">
        <v>38493468781.305786</v>
      </c>
      <c r="P8" s="21">
        <v>39097408839.597809</v>
      </c>
      <c r="Q8" s="21">
        <v>39858638171.9104</v>
      </c>
      <c r="R8" s="21">
        <v>41196594065.749588</v>
      </c>
      <c r="S8" s="21">
        <v>43404442573.923546</v>
      </c>
      <c r="T8" s="21">
        <v>45381314304.596863</v>
      </c>
      <c r="U8" s="21">
        <v>47469171663.93589</v>
      </c>
      <c r="V8" s="21">
        <v>49797923846.131088</v>
      </c>
      <c r="W8" s="21">
        <v>50562752506.105743</v>
      </c>
      <c r="X8" s="21">
        <v>52451233044.348808</v>
      </c>
    </row>
    <row r="9" spans="1:24" s="22" customFormat="1" ht="15.75">
      <c r="A9" s="19">
        <v>2</v>
      </c>
      <c r="B9" s="20" t="s">
        <v>38</v>
      </c>
      <c r="C9" s="20"/>
      <c r="D9" s="21">
        <v>67127078782.601746</v>
      </c>
      <c r="E9" s="21">
        <v>73737009473.728577</v>
      </c>
      <c r="F9" s="21">
        <v>79807930344.323578</v>
      </c>
      <c r="G9" s="21">
        <v>87018896593.696991</v>
      </c>
      <c r="H9" s="21">
        <v>94025687344.378098</v>
      </c>
      <c r="I9" s="21">
        <v>100266499359.09966</v>
      </c>
      <c r="J9" s="21">
        <v>100219443163.46817</v>
      </c>
      <c r="K9" s="21">
        <v>103659851852.75261</v>
      </c>
      <c r="L9" s="21">
        <v>106722324041.7849</v>
      </c>
      <c r="M9" s="21">
        <v>109592798617.53163</v>
      </c>
      <c r="N9" s="21">
        <v>112892198854.3394</v>
      </c>
      <c r="O9" s="21">
        <v>115472994145.0287</v>
      </c>
      <c r="P9" s="21">
        <v>118668063286.58766</v>
      </c>
      <c r="Q9" s="21">
        <v>122031523618.9744</v>
      </c>
      <c r="R9" s="21">
        <v>120832919775.16937</v>
      </c>
      <c r="S9" s="21">
        <v>126395945677.13612</v>
      </c>
      <c r="T9" s="21">
        <v>130244476895.8885</v>
      </c>
      <c r="U9" s="21">
        <v>137356719812.65706</v>
      </c>
      <c r="V9" s="21">
        <v>141476760648.71378</v>
      </c>
      <c r="W9" s="21">
        <v>148684019715.20258</v>
      </c>
      <c r="X9" s="21">
        <v>152675000533.20581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7774534476.9276772</v>
      </c>
      <c r="E10" s="21">
        <f t="shared" ref="E10:X10" si="1">+E13+E16+E19+E23</f>
        <v>7694944446.6820621</v>
      </c>
      <c r="F10" s="21">
        <f t="shared" si="1"/>
        <v>7896678979.3849859</v>
      </c>
      <c r="G10" s="21">
        <f t="shared" si="1"/>
        <v>7813873133.7121048</v>
      </c>
      <c r="H10" s="21">
        <f t="shared" si="1"/>
        <v>7753989244.1946163</v>
      </c>
      <c r="I10" s="21">
        <f t="shared" si="1"/>
        <v>7812967352.0982418</v>
      </c>
      <c r="J10" s="21">
        <f t="shared" si="1"/>
        <v>7658823775.0486002</v>
      </c>
      <c r="K10" s="21">
        <f t="shared" si="1"/>
        <v>7650177203.9862537</v>
      </c>
      <c r="L10" s="21">
        <f t="shared" si="1"/>
        <v>7631718758.848896</v>
      </c>
      <c r="M10" s="21">
        <f t="shared" si="1"/>
        <v>7604857417.0969849</v>
      </c>
      <c r="N10" s="21">
        <f t="shared" si="1"/>
        <v>7581324382.4566545</v>
      </c>
      <c r="O10" s="21">
        <f t="shared" si="1"/>
        <v>7457443005.8969736</v>
      </c>
      <c r="P10" s="21">
        <f t="shared" si="1"/>
        <v>7430055140.8999805</v>
      </c>
      <c r="Q10" s="21">
        <f t="shared" si="1"/>
        <v>7357158783.498579</v>
      </c>
      <c r="R10" s="21">
        <f t="shared" si="1"/>
        <v>7391256953.7875938</v>
      </c>
      <c r="S10" s="21">
        <f t="shared" si="1"/>
        <v>7312562656.4493294</v>
      </c>
      <c r="T10" s="21">
        <f t="shared" si="1"/>
        <v>7292978134.366581</v>
      </c>
      <c r="U10" s="21">
        <f t="shared" si="1"/>
        <v>7155841769.7981911</v>
      </c>
      <c r="V10" s="21">
        <f t="shared" si="1"/>
        <v>7147531610.4172955</v>
      </c>
      <c r="W10" s="21">
        <f t="shared" si="1"/>
        <v>7229558737.8162136</v>
      </c>
      <c r="X10" s="21">
        <f t="shared" si="1"/>
        <v>7155439960.7488432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2459331432.1352735</v>
      </c>
      <c r="E11" s="38">
        <f t="shared" ref="E11:X11" si="2">+E13+E16</f>
        <v>2398950753.2840481</v>
      </c>
      <c r="F11" s="38">
        <f t="shared" si="2"/>
        <v>2622440312.9246569</v>
      </c>
      <c r="G11" s="38">
        <f t="shared" si="2"/>
        <v>2560236056.5242338</v>
      </c>
      <c r="H11" s="38">
        <f t="shared" si="2"/>
        <v>2523764505.5402722</v>
      </c>
      <c r="I11" s="38">
        <f t="shared" si="2"/>
        <v>2608864791.1695156</v>
      </c>
      <c r="J11" s="38">
        <f t="shared" si="2"/>
        <v>2481214362.7256503</v>
      </c>
      <c r="K11" s="38">
        <f t="shared" si="2"/>
        <v>2501476335.4945178</v>
      </c>
      <c r="L11" s="38">
        <f t="shared" si="2"/>
        <v>2511607321.8789515</v>
      </c>
      <c r="M11" s="38">
        <f t="shared" si="2"/>
        <v>2513633519.1558385</v>
      </c>
      <c r="N11" s="38">
        <f t="shared" si="2"/>
        <v>2517685913.7096119</v>
      </c>
      <c r="O11" s="38">
        <f t="shared" si="2"/>
        <v>2422315911.5086694</v>
      </c>
      <c r="P11" s="38">
        <f t="shared" si="2"/>
        <v>2428255773.1520638</v>
      </c>
      <c r="Q11" s="38">
        <f t="shared" si="2"/>
        <v>2387593097.4270635</v>
      </c>
      <c r="R11" s="38">
        <f t="shared" si="2"/>
        <v>2452292680.1001744</v>
      </c>
      <c r="S11" s="38">
        <f t="shared" si="2"/>
        <v>2403525215.2676268</v>
      </c>
      <c r="T11" s="38">
        <f t="shared" si="2"/>
        <v>2413656201.6520605</v>
      </c>
      <c r="U11" s="38">
        <f t="shared" si="2"/>
        <v>2302823210.6063552</v>
      </c>
      <c r="V11" s="38">
        <f t="shared" si="2"/>
        <v>2321464225.5537133</v>
      </c>
      <c r="W11" s="38">
        <f t="shared" si="2"/>
        <v>2427839582.5902681</v>
      </c>
      <c r="X11" s="38">
        <f t="shared" si="2"/>
        <v>2381844904.4049387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5315203044.7924042</v>
      </c>
      <c r="E12" s="38">
        <f t="shared" ref="E12:X12" si="3">+E23+E19</f>
        <v>5295993693.398015</v>
      </c>
      <c r="F12" s="38">
        <f t="shared" si="3"/>
        <v>5274238666.4603291</v>
      </c>
      <c r="G12" s="38">
        <f t="shared" si="3"/>
        <v>5253637077.18787</v>
      </c>
      <c r="H12" s="38">
        <f t="shared" si="3"/>
        <v>5230224738.6543446</v>
      </c>
      <c r="I12" s="38">
        <f t="shared" si="3"/>
        <v>5204102560.9287252</v>
      </c>
      <c r="J12" s="38">
        <f t="shared" si="3"/>
        <v>5177609412.3229504</v>
      </c>
      <c r="K12" s="38">
        <f t="shared" si="3"/>
        <v>5148700868.4917364</v>
      </c>
      <c r="L12" s="38">
        <f t="shared" si="3"/>
        <v>5120111436.969944</v>
      </c>
      <c r="M12" s="38">
        <f t="shared" si="3"/>
        <v>5091223897.9411469</v>
      </c>
      <c r="N12" s="38">
        <f t="shared" si="3"/>
        <v>5063638468.7470427</v>
      </c>
      <c r="O12" s="38">
        <f t="shared" si="3"/>
        <v>5035127094.3883047</v>
      </c>
      <c r="P12" s="38">
        <f t="shared" si="3"/>
        <v>5001799367.7479172</v>
      </c>
      <c r="Q12" s="38">
        <f t="shared" si="3"/>
        <v>4969565686.071516</v>
      </c>
      <c r="R12" s="38">
        <f t="shared" si="3"/>
        <v>4938964273.6874189</v>
      </c>
      <c r="S12" s="38">
        <f t="shared" si="3"/>
        <v>4909037441.1817017</v>
      </c>
      <c r="T12" s="38">
        <f t="shared" si="3"/>
        <v>4879321932.7145205</v>
      </c>
      <c r="U12" s="38">
        <f t="shared" si="3"/>
        <v>4853018559.1918364</v>
      </c>
      <c r="V12" s="38">
        <f t="shared" si="3"/>
        <v>4826067384.8635826</v>
      </c>
      <c r="W12" s="38">
        <f t="shared" si="3"/>
        <v>4801719155.2259455</v>
      </c>
      <c r="X12" s="38">
        <f t="shared" si="3"/>
        <v>4773595056.3439045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2107650407.4175997</v>
      </c>
      <c r="E13" s="13">
        <f t="shared" ref="E13:X13" si="4">+E14+E15</f>
        <v>2047269728.5663743</v>
      </c>
      <c r="F13" s="13">
        <f t="shared" si="4"/>
        <v>2270759288.2069831</v>
      </c>
      <c r="G13" s="13">
        <f t="shared" si="4"/>
        <v>2208555031.80656</v>
      </c>
      <c r="H13" s="13">
        <f t="shared" si="4"/>
        <v>2172083480.8225985</v>
      </c>
      <c r="I13" s="13">
        <f t="shared" si="4"/>
        <v>2257183766.4518418</v>
      </c>
      <c r="J13" s="13">
        <f t="shared" si="4"/>
        <v>2129533338.0079765</v>
      </c>
      <c r="K13" s="13">
        <f t="shared" si="4"/>
        <v>2149795310.776844</v>
      </c>
      <c r="L13" s="13">
        <f t="shared" si="4"/>
        <v>2159926297.1612778</v>
      </c>
      <c r="M13" s="13">
        <f t="shared" si="4"/>
        <v>2161952494.4381647</v>
      </c>
      <c r="N13" s="13">
        <f t="shared" si="4"/>
        <v>2166004888.9919381</v>
      </c>
      <c r="O13" s="13">
        <f t="shared" si="4"/>
        <v>2070773616.978261</v>
      </c>
      <c r="P13" s="13">
        <f t="shared" si="4"/>
        <v>2076852208.8089211</v>
      </c>
      <c r="Q13" s="13">
        <f t="shared" si="4"/>
        <v>2036328263.2711861</v>
      </c>
      <c r="R13" s="13">
        <f t="shared" si="4"/>
        <v>2101166576.1315622</v>
      </c>
      <c r="S13" s="13">
        <f t="shared" si="4"/>
        <v>2052537841.48628</v>
      </c>
      <c r="T13" s="13">
        <f t="shared" si="4"/>
        <v>2062668827.8707137</v>
      </c>
      <c r="U13" s="13">
        <f t="shared" si="4"/>
        <v>1951835836.8250084</v>
      </c>
      <c r="V13" s="13">
        <f t="shared" si="4"/>
        <v>1970476851.7723665</v>
      </c>
      <c r="W13" s="13">
        <f t="shared" si="4"/>
        <v>2076852208.8089211</v>
      </c>
      <c r="X13" s="13">
        <f t="shared" si="4"/>
        <v>2030857530.6235919</v>
      </c>
    </row>
    <row r="14" spans="1:24" ht="15.75">
      <c r="A14" s="8" t="s">
        <v>43</v>
      </c>
      <c r="B14" s="2" t="s">
        <v>27</v>
      </c>
      <c r="C14" s="10"/>
      <c r="D14" s="11">
        <v>504928361.40017867</v>
      </c>
      <c r="E14" s="11">
        <v>444547682.54895341</v>
      </c>
      <c r="F14" s="11">
        <v>668037242.1895622</v>
      </c>
      <c r="G14" s="11">
        <v>605832985.78913891</v>
      </c>
      <c r="H14" s="11">
        <v>569361434.80517733</v>
      </c>
      <c r="I14" s="11">
        <v>654461720.43442094</v>
      </c>
      <c r="J14" s="11">
        <v>526811291.99055558</v>
      </c>
      <c r="K14" s="11">
        <v>547073264.75942314</v>
      </c>
      <c r="L14" s="11">
        <v>557204251.14385688</v>
      </c>
      <c r="M14" s="11">
        <v>559230448.42074358</v>
      </c>
      <c r="N14" s="11">
        <v>563282842.97451711</v>
      </c>
      <c r="O14" s="11">
        <v>567335237.52829063</v>
      </c>
      <c r="P14" s="11">
        <v>573413829.35895085</v>
      </c>
      <c r="Q14" s="11">
        <v>532889883.82121581</v>
      </c>
      <c r="R14" s="11">
        <v>597728196.68159187</v>
      </c>
      <c r="S14" s="11">
        <v>549099462.03630984</v>
      </c>
      <c r="T14" s="11">
        <v>559230448.42074358</v>
      </c>
      <c r="U14" s="11">
        <v>448397457.37503827</v>
      </c>
      <c r="V14" s="11">
        <v>467038472.3223964</v>
      </c>
      <c r="W14" s="11">
        <v>573413829.35895085</v>
      </c>
      <c r="X14" s="11">
        <v>527419151.17362159</v>
      </c>
    </row>
    <row r="15" spans="1:24" ht="15.75">
      <c r="A15" s="8" t="s">
        <v>47</v>
      </c>
      <c r="B15" s="2" t="s">
        <v>6</v>
      </c>
      <c r="C15" s="10"/>
      <c r="D15" s="11">
        <v>1602722046.017421</v>
      </c>
      <c r="E15" s="11">
        <v>1602722046.017421</v>
      </c>
      <c r="F15" s="11">
        <v>1602722046.017421</v>
      </c>
      <c r="G15" s="11">
        <v>1602722046.017421</v>
      </c>
      <c r="H15" s="11">
        <v>1602722046.017421</v>
      </c>
      <c r="I15" s="11">
        <v>1602722046.017421</v>
      </c>
      <c r="J15" s="11">
        <v>1602722046.017421</v>
      </c>
      <c r="K15" s="11">
        <v>1602722046.017421</v>
      </c>
      <c r="L15" s="11">
        <v>1602722046.017421</v>
      </c>
      <c r="M15" s="11">
        <v>1602722046.017421</v>
      </c>
      <c r="N15" s="11">
        <v>1602722046.017421</v>
      </c>
      <c r="O15" s="11">
        <v>1503438379.4499702</v>
      </c>
      <c r="P15" s="11">
        <v>1503438379.4499702</v>
      </c>
      <c r="Q15" s="11">
        <v>1503438379.4499702</v>
      </c>
      <c r="R15" s="11">
        <v>1503438379.4499702</v>
      </c>
      <c r="S15" s="11">
        <v>1503438379.4499702</v>
      </c>
      <c r="T15" s="11">
        <v>1503438379.4499702</v>
      </c>
      <c r="U15" s="11">
        <v>1503438379.4499702</v>
      </c>
      <c r="V15" s="11">
        <v>1503438379.4499702</v>
      </c>
      <c r="W15" s="11">
        <v>1503438379.4499702</v>
      </c>
      <c r="X15" s="11">
        <v>1503438379.4499702</v>
      </c>
    </row>
    <row r="16" spans="1:24" ht="15.75">
      <c r="A16" s="15" t="s">
        <v>44</v>
      </c>
      <c r="B16" s="10" t="s">
        <v>11</v>
      </c>
      <c r="C16" s="10"/>
      <c r="D16" s="13">
        <f>+D17+D18</f>
        <v>351681024.7176736</v>
      </c>
      <c r="E16" s="13">
        <f t="shared" ref="E16:X16" si="5">+E17+E18</f>
        <v>351681024.7176736</v>
      </c>
      <c r="F16" s="13">
        <f t="shared" si="5"/>
        <v>351681024.7176736</v>
      </c>
      <c r="G16" s="13">
        <f t="shared" si="5"/>
        <v>351681024.7176736</v>
      </c>
      <c r="H16" s="13">
        <f t="shared" si="5"/>
        <v>351681024.7176736</v>
      </c>
      <c r="I16" s="13">
        <f t="shared" si="5"/>
        <v>351681024.7176736</v>
      </c>
      <c r="J16" s="13">
        <f t="shared" si="5"/>
        <v>351681024.7176736</v>
      </c>
      <c r="K16" s="13">
        <f t="shared" si="5"/>
        <v>351681024.7176736</v>
      </c>
      <c r="L16" s="13">
        <f t="shared" si="5"/>
        <v>351681024.7176736</v>
      </c>
      <c r="M16" s="13">
        <f t="shared" si="5"/>
        <v>351681024.7176736</v>
      </c>
      <c r="N16" s="13">
        <f t="shared" si="5"/>
        <v>351681024.7176736</v>
      </c>
      <c r="O16" s="13">
        <f t="shared" si="5"/>
        <v>351542294.5304082</v>
      </c>
      <c r="P16" s="13">
        <f t="shared" si="5"/>
        <v>351403564.34314287</v>
      </c>
      <c r="Q16" s="13">
        <f t="shared" si="5"/>
        <v>351264834.15587747</v>
      </c>
      <c r="R16" s="13">
        <f t="shared" si="5"/>
        <v>351126103.96861219</v>
      </c>
      <c r="S16" s="13">
        <f t="shared" si="5"/>
        <v>350987373.7813468</v>
      </c>
      <c r="T16" s="13">
        <f t="shared" si="5"/>
        <v>350987373.7813468</v>
      </c>
      <c r="U16" s="13">
        <f t="shared" si="5"/>
        <v>350987373.7813468</v>
      </c>
      <c r="V16" s="13">
        <f t="shared" si="5"/>
        <v>350987373.7813468</v>
      </c>
      <c r="W16" s="13">
        <f t="shared" si="5"/>
        <v>350987373.7813468</v>
      </c>
      <c r="X16" s="13">
        <f t="shared" si="5"/>
        <v>350987373.7813468</v>
      </c>
    </row>
    <row r="17" spans="1:24">
      <c r="A17" s="8" t="s">
        <v>45</v>
      </c>
      <c r="B17" s="2" t="s">
        <v>7</v>
      </c>
      <c r="C17" s="2"/>
      <c r="D17" s="14">
        <v>139671086.6394954</v>
      </c>
      <c r="E17" s="14">
        <v>139671086.6394954</v>
      </c>
      <c r="F17" s="14">
        <v>139671086.6394954</v>
      </c>
      <c r="G17" s="14">
        <v>139671086.6394954</v>
      </c>
      <c r="H17" s="14">
        <v>139671086.6394954</v>
      </c>
      <c r="I17" s="14">
        <v>139671086.6394954</v>
      </c>
      <c r="J17" s="14">
        <v>139671086.6394954</v>
      </c>
      <c r="K17" s="14">
        <v>139671086.6394954</v>
      </c>
      <c r="L17" s="14">
        <v>139671086.6394954</v>
      </c>
      <c r="M17" s="14">
        <v>139671086.6394954</v>
      </c>
      <c r="N17" s="14">
        <v>139671086.6394954</v>
      </c>
      <c r="O17" s="14">
        <v>139615989.56389797</v>
      </c>
      <c r="P17" s="14">
        <v>139560892.48830053</v>
      </c>
      <c r="Q17" s="14">
        <v>139505795.4127031</v>
      </c>
      <c r="R17" s="14">
        <v>139450698.33710566</v>
      </c>
      <c r="S17" s="14">
        <v>139395601.26150823</v>
      </c>
      <c r="T17" s="14">
        <v>139395601.26150823</v>
      </c>
      <c r="U17" s="14">
        <v>139395601.26150823</v>
      </c>
      <c r="V17" s="14">
        <v>139395601.26150823</v>
      </c>
      <c r="W17" s="14">
        <v>139395601.26150823</v>
      </c>
      <c r="X17" s="14">
        <v>139395601.26150823</v>
      </c>
    </row>
    <row r="18" spans="1:24">
      <c r="A18" s="8" t="s">
        <v>46</v>
      </c>
      <c r="B18" s="2" t="s">
        <v>62</v>
      </c>
      <c r="C18" s="2"/>
      <c r="D18" s="14">
        <v>212009938.0781782</v>
      </c>
      <c r="E18" s="14">
        <v>212009938.0781782</v>
      </c>
      <c r="F18" s="14">
        <v>212009938.0781782</v>
      </c>
      <c r="G18" s="14">
        <v>212009938.0781782</v>
      </c>
      <c r="H18" s="14">
        <v>212009938.0781782</v>
      </c>
      <c r="I18" s="14">
        <v>212009938.0781782</v>
      </c>
      <c r="J18" s="14">
        <v>212009938.0781782</v>
      </c>
      <c r="K18" s="14">
        <v>212009938.0781782</v>
      </c>
      <c r="L18" s="14">
        <v>212009938.0781782</v>
      </c>
      <c r="M18" s="14">
        <v>212009938.0781782</v>
      </c>
      <c r="N18" s="14">
        <v>212009938.0781782</v>
      </c>
      <c r="O18" s="14">
        <v>211926304.96651024</v>
      </c>
      <c r="P18" s="14">
        <v>211842671.85484236</v>
      </c>
      <c r="Q18" s="14">
        <v>211759038.7431744</v>
      </c>
      <c r="R18" s="14">
        <v>211675405.6315065</v>
      </c>
      <c r="S18" s="14">
        <v>211591772.51983857</v>
      </c>
      <c r="T18" s="14">
        <v>211591772.51983857</v>
      </c>
      <c r="U18" s="14">
        <v>211591772.51983857</v>
      </c>
      <c r="V18" s="14">
        <v>211591772.51983857</v>
      </c>
      <c r="W18" s="14">
        <v>211591772.51983857</v>
      </c>
      <c r="X18" s="14">
        <v>211591772.51983857</v>
      </c>
    </row>
    <row r="19" spans="1:24" ht="15.75">
      <c r="A19" s="15" t="s">
        <v>48</v>
      </c>
      <c r="B19" s="10" t="s">
        <v>12</v>
      </c>
      <c r="C19" s="10"/>
      <c r="D19" s="13">
        <f>+D20+D21+D22</f>
        <v>433435787.0762378</v>
      </c>
      <c r="E19" s="13">
        <f t="shared" ref="E19:X19" si="6">+E20+E21+E22</f>
        <v>427722585.58825082</v>
      </c>
      <c r="F19" s="13">
        <f t="shared" si="6"/>
        <v>421914968.56731689</v>
      </c>
      <c r="G19" s="13">
        <f t="shared" si="6"/>
        <v>414270385.12097979</v>
      </c>
      <c r="H19" s="13">
        <f t="shared" si="6"/>
        <v>403615066.87088823</v>
      </c>
      <c r="I19" s="13">
        <f t="shared" si="6"/>
        <v>392571678.04379028</v>
      </c>
      <c r="J19" s="13">
        <f t="shared" si="6"/>
        <v>382280383.89546061</v>
      </c>
      <c r="K19" s="13">
        <f t="shared" si="6"/>
        <v>371208919.72738832</v>
      </c>
      <c r="L19" s="13">
        <f t="shared" si="6"/>
        <v>360539524.05020255</v>
      </c>
      <c r="M19" s="13">
        <f t="shared" si="6"/>
        <v>349846161.41098648</v>
      </c>
      <c r="N19" s="13">
        <f t="shared" si="6"/>
        <v>338774697.24291426</v>
      </c>
      <c r="O19" s="13">
        <f t="shared" si="6"/>
        <v>327703233.07484204</v>
      </c>
      <c r="P19" s="13">
        <f t="shared" si="6"/>
        <v>315928825.7646805</v>
      </c>
      <c r="Q19" s="13">
        <f t="shared" si="6"/>
        <v>304154418.45451903</v>
      </c>
      <c r="R19" s="13">
        <f t="shared" si="6"/>
        <v>292380011.1443575</v>
      </c>
      <c r="S19" s="13">
        <f t="shared" si="6"/>
        <v>281739908.42076427</v>
      </c>
      <c r="T19" s="13">
        <f t="shared" si="6"/>
        <v>269587399.5817467</v>
      </c>
      <c r="U19" s="13">
        <f t="shared" si="6"/>
        <v>260081601.44472173</v>
      </c>
      <c r="V19" s="13">
        <f t="shared" si="6"/>
        <v>252088209.42312109</v>
      </c>
      <c r="W19" s="13">
        <f t="shared" si="6"/>
        <v>243716715.87266436</v>
      </c>
      <c r="X19" s="13">
        <f t="shared" si="6"/>
        <v>235345222.32220766</v>
      </c>
    </row>
    <row r="20" spans="1:24" s="16" customFormat="1">
      <c r="A20" s="8" t="s">
        <v>59</v>
      </c>
      <c r="B20" s="2" t="s">
        <v>13</v>
      </c>
      <c r="C20" s="2"/>
      <c r="D20" s="11">
        <v>9527442.6870864481</v>
      </c>
      <c r="E20" s="11">
        <v>8728543.9527435619</v>
      </c>
      <c r="F20" s="11">
        <v>8595394.1636864133</v>
      </c>
      <c r="G20" s="11">
        <v>8512841.2944709808</v>
      </c>
      <c r="H20" s="11">
        <v>8446293.0299002174</v>
      </c>
      <c r="I20" s="11">
        <v>8366403.1564659299</v>
      </c>
      <c r="J20" s="11">
        <v>8283850.2872504964</v>
      </c>
      <c r="K20" s="11">
        <v>8177330.4560047789</v>
      </c>
      <c r="L20" s="11">
        <v>8094777.5867893472</v>
      </c>
      <c r="M20" s="11">
        <v>7988257.7555436278</v>
      </c>
      <c r="N20" s="11">
        <v>7881737.9242979102</v>
      </c>
      <c r="O20" s="11">
        <v>7775218.0930521926</v>
      </c>
      <c r="P20" s="11">
        <v>7721958.1774293315</v>
      </c>
      <c r="Q20" s="11">
        <v>7668698.2618064722</v>
      </c>
      <c r="R20" s="11">
        <v>7615438.3461836139</v>
      </c>
      <c r="S20" s="11">
        <v>7562178.4305607537</v>
      </c>
      <c r="T20" s="11">
        <v>7508918.5149378954</v>
      </c>
      <c r="U20" s="11">
        <v>7455658.5993150352</v>
      </c>
      <c r="V20" s="11">
        <v>7402398.6836921768</v>
      </c>
      <c r="W20" s="11">
        <v>7349138.7680693176</v>
      </c>
      <c r="X20" s="11">
        <v>7295878.8524464583</v>
      </c>
    </row>
    <row r="21" spans="1:24" s="16" customFormat="1">
      <c r="A21" s="8" t="s">
        <v>60</v>
      </c>
      <c r="B21" s="2" t="s">
        <v>14</v>
      </c>
      <c r="C21" s="2"/>
      <c r="D21" s="11">
        <v>423908344.38915133</v>
      </c>
      <c r="E21" s="11">
        <v>418994041.63550723</v>
      </c>
      <c r="F21" s="11">
        <v>413319574.4036305</v>
      </c>
      <c r="G21" s="11">
        <v>405757543.82650882</v>
      </c>
      <c r="H21" s="11">
        <v>395168773.84098804</v>
      </c>
      <c r="I21" s="11">
        <v>384205274.88732433</v>
      </c>
      <c r="J21" s="11">
        <v>373996533.60821009</v>
      </c>
      <c r="K21" s="11">
        <v>363031589.27138352</v>
      </c>
      <c r="L21" s="11">
        <v>352444746.46341318</v>
      </c>
      <c r="M21" s="11">
        <v>341857903.65544283</v>
      </c>
      <c r="N21" s="11">
        <v>330892959.31861633</v>
      </c>
      <c r="O21" s="11">
        <v>319928014.98178983</v>
      </c>
      <c r="P21" s="11">
        <v>308206867.58725119</v>
      </c>
      <c r="Q21" s="11">
        <v>296485720.19271255</v>
      </c>
      <c r="R21" s="11">
        <v>284764572.7981739</v>
      </c>
      <c r="S21" s="11">
        <v>274177729.9902035</v>
      </c>
      <c r="T21" s="11">
        <v>262078481.06680882</v>
      </c>
      <c r="U21" s="11">
        <v>252625942.84540668</v>
      </c>
      <c r="V21" s="11">
        <v>244685810.73942891</v>
      </c>
      <c r="W21" s="11">
        <v>236367577.10459504</v>
      </c>
      <c r="X21" s="11">
        <v>228049343.46976119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4881767257.7161665</v>
      </c>
      <c r="E23" s="13">
        <f t="shared" ref="E23:X23" si="7">+E24+E25+E26+E27+E28+E29+E30+E31+E32+E33</f>
        <v>4868271107.8097639</v>
      </c>
      <c r="F23" s="13">
        <f t="shared" si="7"/>
        <v>4852323697.893012</v>
      </c>
      <c r="G23" s="13">
        <f t="shared" si="7"/>
        <v>4839366692.0668907</v>
      </c>
      <c r="H23" s="13">
        <f t="shared" si="7"/>
        <v>4826609671.7834558</v>
      </c>
      <c r="I23" s="13">
        <f t="shared" si="7"/>
        <v>4811530882.8849354</v>
      </c>
      <c r="J23" s="13">
        <f t="shared" si="7"/>
        <v>4795329028.4274893</v>
      </c>
      <c r="K23" s="13">
        <f t="shared" si="7"/>
        <v>4777491948.764348</v>
      </c>
      <c r="L23" s="13">
        <f t="shared" si="7"/>
        <v>4759571912.9197416</v>
      </c>
      <c r="M23" s="13">
        <f t="shared" si="7"/>
        <v>4741377736.53016</v>
      </c>
      <c r="N23" s="13">
        <f t="shared" si="7"/>
        <v>4724863771.5041285</v>
      </c>
      <c r="O23" s="13">
        <f t="shared" si="7"/>
        <v>4707423861.3134623</v>
      </c>
      <c r="P23" s="13">
        <f t="shared" si="7"/>
        <v>4685870541.9832363</v>
      </c>
      <c r="Q23" s="13">
        <f t="shared" si="7"/>
        <v>4665411267.6169968</v>
      </c>
      <c r="R23" s="13">
        <f t="shared" si="7"/>
        <v>4646584262.5430613</v>
      </c>
      <c r="S23" s="13">
        <f t="shared" si="7"/>
        <v>4627297532.7609377</v>
      </c>
      <c r="T23" s="13">
        <f t="shared" si="7"/>
        <v>4609734533.1327734</v>
      </c>
      <c r="U23" s="13">
        <f t="shared" si="7"/>
        <v>4592936957.7471142</v>
      </c>
      <c r="V23" s="13">
        <f t="shared" si="7"/>
        <v>4573979175.4404612</v>
      </c>
      <c r="W23" s="13">
        <f t="shared" si="7"/>
        <v>4558002439.353281</v>
      </c>
      <c r="X23" s="13">
        <f t="shared" si="7"/>
        <v>4538249834.021697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4881767257.7161665</v>
      </c>
      <c r="E30" s="11">
        <v>4868271107.8097639</v>
      </c>
      <c r="F30" s="11">
        <v>4852323697.893012</v>
      </c>
      <c r="G30" s="11">
        <v>4839366692.0668907</v>
      </c>
      <c r="H30" s="11">
        <v>4826609671.7834558</v>
      </c>
      <c r="I30" s="11">
        <v>4811530882.8849354</v>
      </c>
      <c r="J30" s="11">
        <v>4795329028.4274893</v>
      </c>
      <c r="K30" s="11">
        <v>4777491948.764348</v>
      </c>
      <c r="L30" s="11">
        <v>4759571912.9197416</v>
      </c>
      <c r="M30" s="11">
        <v>4741377736.53016</v>
      </c>
      <c r="N30" s="11">
        <v>4724863771.5041285</v>
      </c>
      <c r="O30" s="11">
        <v>4707423861.3134623</v>
      </c>
      <c r="P30" s="11">
        <v>4685870541.9832363</v>
      </c>
      <c r="Q30" s="11">
        <v>4665411267.6169968</v>
      </c>
      <c r="R30" s="11">
        <v>4646584262.5430613</v>
      </c>
      <c r="S30" s="11">
        <v>4627297532.7609377</v>
      </c>
      <c r="T30" s="11">
        <v>4609734533.1327734</v>
      </c>
      <c r="U30" s="11">
        <v>4592936957.7471142</v>
      </c>
      <c r="V30" s="11">
        <v>4573979175.4404612</v>
      </c>
      <c r="W30" s="11">
        <v>4558002439.353281</v>
      </c>
      <c r="X30" s="11">
        <v>4538249834.021697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5832884570.237483</v>
      </c>
      <c r="E35" s="11">
        <v>5926707472.9845543</v>
      </c>
      <c r="F35" s="11">
        <v>6777425320.2566366</v>
      </c>
      <c r="G35" s="11">
        <v>7081070350.9653416</v>
      </c>
      <c r="H35" s="11">
        <v>7434185639.4861383</v>
      </c>
      <c r="I35" s="11">
        <v>7894088450.0426931</v>
      </c>
      <c r="J35" s="11">
        <v>8058534410.4939222</v>
      </c>
      <c r="K35" s="11">
        <v>8325560595.9647655</v>
      </c>
      <c r="L35" s="11">
        <v>8576334466.0473766</v>
      </c>
      <c r="M35" s="11">
        <v>8867040243.7685547</v>
      </c>
      <c r="N35" s="11">
        <v>9243505937.503109</v>
      </c>
      <c r="O35" s="11">
        <v>9730630289.6525059</v>
      </c>
      <c r="P35" s="11">
        <v>10293427367.542879</v>
      </c>
      <c r="Q35" s="11">
        <v>10721812721.199989</v>
      </c>
      <c r="R35" s="11">
        <v>11640372587.398491</v>
      </c>
      <c r="S35" s="11">
        <v>12588665685.4725</v>
      </c>
      <c r="T35" s="11">
        <v>13585840896.286949</v>
      </c>
      <c r="U35" s="11">
        <v>14738779053.01907</v>
      </c>
      <c r="V35" s="11">
        <v>15860594506.744511</v>
      </c>
      <c r="W35" s="11">
        <v>16230321486.488489</v>
      </c>
      <c r="X35" s="11">
        <v>16732395155.19973</v>
      </c>
    </row>
    <row r="36" spans="1:24" ht="15.75">
      <c r="A36" s="25">
        <v>5</v>
      </c>
      <c r="B36" s="9" t="s">
        <v>9</v>
      </c>
      <c r="C36" s="10"/>
      <c r="D36" s="11">
        <v>3415567.0000000005</v>
      </c>
      <c r="E36" s="11">
        <v>3599359.0000000005</v>
      </c>
      <c r="F36" s="11">
        <v>3806044.9999999981</v>
      </c>
      <c r="G36" s="11">
        <v>4019283.9999999995</v>
      </c>
      <c r="H36" s="11">
        <v>4216536</v>
      </c>
      <c r="I36" s="11">
        <v>4382005</v>
      </c>
      <c r="J36" s="11">
        <v>4510082</v>
      </c>
      <c r="K36" s="11">
        <v>4606717.0000000009</v>
      </c>
      <c r="L36" s="11">
        <v>4682018</v>
      </c>
      <c r="M36" s="11">
        <v>4751500.9999999991</v>
      </c>
      <c r="N36" s="11">
        <v>4827096</v>
      </c>
      <c r="O36" s="11">
        <v>4910056.0000000009</v>
      </c>
      <c r="P36" s="11">
        <v>4998372.0000000009</v>
      </c>
      <c r="Q36" s="11">
        <v>5096790.0000000009</v>
      </c>
      <c r="R36" s="11">
        <v>5210369</v>
      </c>
      <c r="S36" s="11">
        <v>5342002.0000000019</v>
      </c>
      <c r="T36" s="11">
        <v>5495117.0000000009</v>
      </c>
      <c r="U36" s="11">
        <v>5667443</v>
      </c>
      <c r="V36" s="11">
        <v>5848952</v>
      </c>
      <c r="W36" s="11">
        <v>6025592.0000000009</v>
      </c>
      <c r="X36" s="11">
        <v>6187227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29978.618908074364</v>
      </c>
      <c r="E39" s="11">
        <f t="shared" si="8"/>
        <v>30387.554275573191</v>
      </c>
      <c r="F39" s="11">
        <f t="shared" si="8"/>
        <v>30665.571458020357</v>
      </c>
      <c r="G39" s="11">
        <f t="shared" si="8"/>
        <v>31183.369494692746</v>
      </c>
      <c r="H39" s="11">
        <f t="shared" si="8"/>
        <v>31734.315257689537</v>
      </c>
      <c r="I39" s="11">
        <f t="shared" si="8"/>
        <v>32286.682423830589</v>
      </c>
      <c r="J39" s="11">
        <f t="shared" si="8"/>
        <v>31611.088362655144</v>
      </c>
      <c r="K39" s="11">
        <f t="shared" si="8"/>
        <v>31914.126770783503</v>
      </c>
      <c r="L39" s="11">
        <f t="shared" si="8"/>
        <v>32183.435129215104</v>
      </c>
      <c r="M39" s="11">
        <f t="shared" si="8"/>
        <v>32501.01576963054</v>
      </c>
      <c r="N39" s="11">
        <f t="shared" si="8"/>
        <v>32812.882774292768</v>
      </c>
      <c r="O39" s="11">
        <f t="shared" si="8"/>
        <v>32876.184290409605</v>
      </c>
      <c r="P39" s="11">
        <f t="shared" si="8"/>
        <v>33049.866489946216</v>
      </c>
      <c r="Q39" s="11">
        <f t="shared" si="8"/>
        <v>33206.649788275237</v>
      </c>
      <c r="R39" s="11">
        <f t="shared" si="8"/>
        <v>32516.079148080786</v>
      </c>
      <c r="S39" s="11">
        <f t="shared" si="8"/>
        <v>33154.789329451567</v>
      </c>
      <c r="T39" s="11">
        <f t="shared" si="8"/>
        <v>33287.511318658348</v>
      </c>
      <c r="U39" s="11">
        <f t="shared" si="8"/>
        <v>33874.488591484936</v>
      </c>
      <c r="V39" s="11">
        <f t="shared" si="8"/>
        <v>33924.404937031824</v>
      </c>
      <c r="W39" s="11">
        <f t="shared" si="8"/>
        <v>34266.563510958673</v>
      </c>
      <c r="X39" s="11">
        <f t="shared" si="8"/>
        <v>34309.663042636625</v>
      </c>
    </row>
    <row r="40" spans="1:24" ht="15.75">
      <c r="B40" s="20" t="s">
        <v>5</v>
      </c>
      <c r="C40" s="7"/>
      <c r="D40" s="11">
        <f t="shared" ref="D40:X40" si="9">+D8/D36</f>
        <v>8049.1374311982227</v>
      </c>
      <c r="E40" s="11">
        <f t="shared" si="9"/>
        <v>7763.5387438047183</v>
      </c>
      <c r="F40" s="11">
        <f t="shared" si="9"/>
        <v>7622.0684716634923</v>
      </c>
      <c r="G40" s="11">
        <f t="shared" si="9"/>
        <v>7588.9258755284609</v>
      </c>
      <c r="H40" s="11">
        <f t="shared" si="9"/>
        <v>7596.0945503191524</v>
      </c>
      <c r="I40" s="11">
        <f t="shared" si="9"/>
        <v>7622.2955253222817</v>
      </c>
      <c r="J40" s="11">
        <f t="shared" si="9"/>
        <v>7691.7301473240768</v>
      </c>
      <c r="K40" s="11">
        <f t="shared" si="9"/>
        <v>7751.5769426219631</v>
      </c>
      <c r="L40" s="11">
        <f t="shared" si="9"/>
        <v>7759.342184541717</v>
      </c>
      <c r="M40" s="11">
        <f t="shared" si="9"/>
        <v>7835.6192907855084</v>
      </c>
      <c r="N40" s="11">
        <f t="shared" si="9"/>
        <v>7855.1186782822306</v>
      </c>
      <c r="O40" s="11">
        <f t="shared" si="9"/>
        <v>7839.7209280924244</v>
      </c>
      <c r="P40" s="11">
        <f t="shared" si="9"/>
        <v>7822.0286204383747</v>
      </c>
      <c r="Q40" s="11">
        <f t="shared" si="9"/>
        <v>7820.3414643158521</v>
      </c>
      <c r="R40" s="11">
        <f t="shared" si="9"/>
        <v>7906.6557600334236</v>
      </c>
      <c r="S40" s="11">
        <f t="shared" si="9"/>
        <v>8125.1266049551332</v>
      </c>
      <c r="T40" s="11">
        <f t="shared" si="9"/>
        <v>8258.4800841541419</v>
      </c>
      <c r="U40" s="11">
        <f t="shared" si="9"/>
        <v>8375.7651667490773</v>
      </c>
      <c r="V40" s="11">
        <f t="shared" si="9"/>
        <v>8513.9908561621105</v>
      </c>
      <c r="W40" s="11">
        <f t="shared" si="9"/>
        <v>8391.3335828422732</v>
      </c>
      <c r="X40" s="11">
        <f t="shared" si="9"/>
        <v>8477.3409872223547</v>
      </c>
    </row>
    <row r="41" spans="1:24" ht="15.75">
      <c r="B41" s="20" t="s">
        <v>38</v>
      </c>
      <c r="C41" s="7"/>
      <c r="D41" s="37">
        <f>+D9/D36</f>
        <v>19653.275366169582</v>
      </c>
      <c r="E41" s="37">
        <f t="shared" ref="E41:X41" si="10">+E9/E36</f>
        <v>20486.150304464925</v>
      </c>
      <c r="F41" s="37">
        <f t="shared" si="10"/>
        <v>20968.730097600954</v>
      </c>
      <c r="G41" s="37">
        <f t="shared" si="10"/>
        <v>21650.34782157643</v>
      </c>
      <c r="H41" s="37">
        <f t="shared" si="10"/>
        <v>22299.27299194839</v>
      </c>
      <c r="I41" s="37">
        <f t="shared" si="10"/>
        <v>22881.42057325349</v>
      </c>
      <c r="J41" s="37">
        <f t="shared" si="10"/>
        <v>22221.202001087378</v>
      </c>
      <c r="K41" s="37">
        <f t="shared" si="10"/>
        <v>22501.892747644924</v>
      </c>
      <c r="L41" s="37">
        <f t="shared" si="10"/>
        <v>22794.086661303929</v>
      </c>
      <c r="M41" s="37">
        <f t="shared" si="10"/>
        <v>23064.8796280442</v>
      </c>
      <c r="N41" s="37">
        <f t="shared" si="10"/>
        <v>23387.187421658778</v>
      </c>
      <c r="O41" s="37">
        <f t="shared" si="10"/>
        <v>23517.653188686378</v>
      </c>
      <c r="P41" s="37">
        <f t="shared" si="10"/>
        <v>23741.342838545759</v>
      </c>
      <c r="Q41" s="37">
        <f t="shared" si="10"/>
        <v>23942.819621560702</v>
      </c>
      <c r="R41" s="37">
        <f t="shared" si="10"/>
        <v>23190.856496952398</v>
      </c>
      <c r="S41" s="37">
        <f t="shared" si="10"/>
        <v>23660.782170642407</v>
      </c>
      <c r="T41" s="37">
        <f t="shared" si="10"/>
        <v>23701.856920587583</v>
      </c>
      <c r="U41" s="37">
        <f t="shared" si="10"/>
        <v>24236.100797600797</v>
      </c>
      <c r="V41" s="37">
        <f t="shared" si="10"/>
        <v>24188.394886590584</v>
      </c>
      <c r="W41" s="37">
        <f t="shared" si="10"/>
        <v>24675.421056587064</v>
      </c>
      <c r="X41" s="37">
        <f t="shared" si="10"/>
        <v>24675.836288729315</v>
      </c>
    </row>
    <row r="42" spans="1:24" ht="15.75">
      <c r="B42" s="20" t="s">
        <v>10</v>
      </c>
      <c r="C42" s="9"/>
      <c r="D42" s="11">
        <f t="shared" ref="D42:X42" si="11">+D10/D36</f>
        <v>2276.206110706561</v>
      </c>
      <c r="E42" s="11">
        <f t="shared" si="11"/>
        <v>2137.865227303545</v>
      </c>
      <c r="F42" s="11">
        <f t="shared" si="11"/>
        <v>2074.7728887559106</v>
      </c>
      <c r="G42" s="11">
        <f t="shared" si="11"/>
        <v>1944.0957975878555</v>
      </c>
      <c r="H42" s="11">
        <f t="shared" si="11"/>
        <v>1838.9477154219996</v>
      </c>
      <c r="I42" s="11">
        <f t="shared" si="11"/>
        <v>1782.9663252548187</v>
      </c>
      <c r="J42" s="11">
        <f t="shared" si="11"/>
        <v>1698.1562142436878</v>
      </c>
      <c r="K42" s="11">
        <f t="shared" si="11"/>
        <v>1660.6570805166134</v>
      </c>
      <c r="L42" s="11">
        <f t="shared" si="11"/>
        <v>1630.0062833694565</v>
      </c>
      <c r="M42" s="11">
        <f t="shared" si="11"/>
        <v>1600.5168508008283</v>
      </c>
      <c r="N42" s="11">
        <f t="shared" si="11"/>
        <v>1570.576674351754</v>
      </c>
      <c r="O42" s="11">
        <f t="shared" si="11"/>
        <v>1518.8101736308042</v>
      </c>
      <c r="P42" s="11">
        <f t="shared" si="11"/>
        <v>1486.4950309620772</v>
      </c>
      <c r="Q42" s="11">
        <f t="shared" si="11"/>
        <v>1443.4887023986819</v>
      </c>
      <c r="R42" s="11">
        <f t="shared" si="11"/>
        <v>1418.5668910949673</v>
      </c>
      <c r="S42" s="11">
        <f t="shared" si="11"/>
        <v>1368.8805538540282</v>
      </c>
      <c r="T42" s="11">
        <f t="shared" si="11"/>
        <v>1327.1743139166244</v>
      </c>
      <c r="U42" s="11">
        <f t="shared" si="11"/>
        <v>1262.6226271350574</v>
      </c>
      <c r="V42" s="11">
        <f t="shared" si="11"/>
        <v>1222.0191942791282</v>
      </c>
      <c r="W42" s="11">
        <f t="shared" si="11"/>
        <v>1199.8088715293388</v>
      </c>
      <c r="X42" s="11">
        <f t="shared" si="11"/>
        <v>1156.4857666849532</v>
      </c>
    </row>
    <row r="43" spans="1:24" ht="15.75">
      <c r="B43" s="26" t="s">
        <v>32</v>
      </c>
      <c r="C43" s="9"/>
      <c r="D43" s="11">
        <f t="shared" ref="D43:X43" si="12">+D11/D36</f>
        <v>720.03606784328144</v>
      </c>
      <c r="E43" s="11">
        <f t="shared" si="12"/>
        <v>666.49388218403544</v>
      </c>
      <c r="F43" s="11">
        <f t="shared" si="12"/>
        <v>689.0197863989149</v>
      </c>
      <c r="G43" s="11">
        <f t="shared" si="12"/>
        <v>636.98809452734224</v>
      </c>
      <c r="H43" s="11">
        <f t="shared" si="12"/>
        <v>598.53977424603329</v>
      </c>
      <c r="I43" s="11">
        <f t="shared" si="12"/>
        <v>595.3586979406723</v>
      </c>
      <c r="J43" s="11">
        <f t="shared" si="12"/>
        <v>550.14839258480231</v>
      </c>
      <c r="K43" s="11">
        <f t="shared" si="12"/>
        <v>543.00629613117485</v>
      </c>
      <c r="L43" s="11">
        <f t="shared" si="12"/>
        <v>536.43692140417909</v>
      </c>
      <c r="M43" s="11">
        <f t="shared" si="12"/>
        <v>529.01883408123854</v>
      </c>
      <c r="N43" s="11">
        <f t="shared" si="12"/>
        <v>521.5736156292752</v>
      </c>
      <c r="O43" s="11">
        <f t="shared" si="12"/>
        <v>493.3377361701514</v>
      </c>
      <c r="P43" s="11">
        <f t="shared" si="12"/>
        <v>485.8093341496118</v>
      </c>
      <c r="Q43" s="11">
        <f t="shared" si="12"/>
        <v>468.45035746559364</v>
      </c>
      <c r="R43" s="11">
        <f t="shared" si="12"/>
        <v>470.65623952932594</v>
      </c>
      <c r="S43" s="11">
        <f t="shared" si="12"/>
        <v>449.92967341974526</v>
      </c>
      <c r="T43" s="11">
        <f t="shared" si="12"/>
        <v>439.23654430871267</v>
      </c>
      <c r="U43" s="11">
        <f t="shared" si="12"/>
        <v>406.32490006628302</v>
      </c>
      <c r="V43" s="11">
        <f t="shared" si="12"/>
        <v>396.90259478171703</v>
      </c>
      <c r="W43" s="11">
        <f t="shared" si="12"/>
        <v>402.92133662389818</v>
      </c>
      <c r="X43" s="11">
        <f t="shared" si="12"/>
        <v>384.96161598805713</v>
      </c>
    </row>
    <row r="44" spans="1:24" ht="15.75">
      <c r="B44" s="26" t="s">
        <v>33</v>
      </c>
      <c r="C44" s="9"/>
      <c r="D44" s="11">
        <f t="shared" ref="D44:X44" si="13">+D12/D36</f>
        <v>1556.1700428632796</v>
      </c>
      <c r="E44" s="11">
        <f t="shared" si="13"/>
        <v>1471.3713451195099</v>
      </c>
      <c r="F44" s="11">
        <f t="shared" si="13"/>
        <v>1385.7531023569957</v>
      </c>
      <c r="G44" s="11">
        <f t="shared" si="13"/>
        <v>1307.1077030605129</v>
      </c>
      <c r="H44" s="11">
        <f t="shared" si="13"/>
        <v>1240.4079411759665</v>
      </c>
      <c r="I44" s="11">
        <f t="shared" si="13"/>
        <v>1187.6076273141462</v>
      </c>
      <c r="J44" s="11">
        <f t="shared" si="13"/>
        <v>1148.0078216588856</v>
      </c>
      <c r="K44" s="11">
        <f t="shared" si="13"/>
        <v>1117.6507843854388</v>
      </c>
      <c r="L44" s="11">
        <f t="shared" si="13"/>
        <v>1093.5693619652773</v>
      </c>
      <c r="M44" s="11">
        <f t="shared" si="13"/>
        <v>1071.4980167195899</v>
      </c>
      <c r="N44" s="11">
        <f t="shared" si="13"/>
        <v>1049.0030587224787</v>
      </c>
      <c r="O44" s="11">
        <f t="shared" si="13"/>
        <v>1025.4724374606531</v>
      </c>
      <c r="P44" s="11">
        <f t="shared" si="13"/>
        <v>1000.6856968124654</v>
      </c>
      <c r="Q44" s="11">
        <f t="shared" si="13"/>
        <v>975.0383449330883</v>
      </c>
      <c r="R44" s="11">
        <f t="shared" si="13"/>
        <v>947.91065156564127</v>
      </c>
      <c r="S44" s="11">
        <f t="shared" si="13"/>
        <v>918.95088043428291</v>
      </c>
      <c r="T44" s="11">
        <f t="shared" si="13"/>
        <v>887.93776960791183</v>
      </c>
      <c r="U44" s="11">
        <f t="shared" si="13"/>
        <v>856.29772706877452</v>
      </c>
      <c r="V44" s="11">
        <f t="shared" si="13"/>
        <v>825.11659949741124</v>
      </c>
      <c r="W44" s="11">
        <f t="shared" si="13"/>
        <v>796.88753490544082</v>
      </c>
      <c r="X44" s="11">
        <f t="shared" si="13"/>
        <v>771.52415069689607</v>
      </c>
    </row>
    <row r="45" spans="1:24" ht="15.75">
      <c r="B45" s="10" t="s">
        <v>31</v>
      </c>
      <c r="C45" s="9"/>
      <c r="D45" s="11">
        <f t="shared" ref="D45:X45" si="14">+D13/D36</f>
        <v>617.07189682345552</v>
      </c>
      <c r="E45" s="11">
        <f t="shared" si="14"/>
        <v>568.78731145361553</v>
      </c>
      <c r="F45" s="11">
        <f t="shared" si="14"/>
        <v>596.61913829368393</v>
      </c>
      <c r="G45" s="11">
        <f t="shared" si="14"/>
        <v>549.48966826095398</v>
      </c>
      <c r="H45" s="11">
        <f t="shared" si="14"/>
        <v>515.13457511630361</v>
      </c>
      <c r="I45" s="11">
        <f t="shared" si="14"/>
        <v>515.10296461365101</v>
      </c>
      <c r="J45" s="11">
        <f t="shared" si="14"/>
        <v>472.17175608070465</v>
      </c>
      <c r="K45" s="11">
        <f t="shared" si="14"/>
        <v>466.66537379588186</v>
      </c>
      <c r="L45" s="11">
        <f t="shared" si="14"/>
        <v>461.32379182678875</v>
      </c>
      <c r="M45" s="11">
        <f t="shared" si="14"/>
        <v>455.00411226645332</v>
      </c>
      <c r="N45" s="11">
        <f t="shared" si="14"/>
        <v>448.71800539950686</v>
      </c>
      <c r="O45" s="11">
        <f t="shared" si="14"/>
        <v>421.74134408614901</v>
      </c>
      <c r="P45" s="11">
        <f t="shared" si="14"/>
        <v>415.50573042761135</v>
      </c>
      <c r="Q45" s="11">
        <f t="shared" si="14"/>
        <v>399.53152146178002</v>
      </c>
      <c r="R45" s="11">
        <f t="shared" si="14"/>
        <v>403.26636676434282</v>
      </c>
      <c r="S45" s="11">
        <f t="shared" si="14"/>
        <v>384.22633340202407</v>
      </c>
      <c r="T45" s="11">
        <f t="shared" si="14"/>
        <v>375.36395091691651</v>
      </c>
      <c r="U45" s="11">
        <f t="shared" si="14"/>
        <v>344.3944362254739</v>
      </c>
      <c r="V45" s="11">
        <f t="shared" si="14"/>
        <v>336.89400285253947</v>
      </c>
      <c r="W45" s="11">
        <f t="shared" si="14"/>
        <v>344.67189428174373</v>
      </c>
      <c r="X45" s="11">
        <f t="shared" si="14"/>
        <v>328.23388096534876</v>
      </c>
    </row>
    <row r="46" spans="1:24" ht="15.75">
      <c r="B46" s="10" t="s">
        <v>11</v>
      </c>
      <c r="C46" s="9"/>
      <c r="D46" s="11">
        <f t="shared" ref="D46:X46" si="15">+D16/D36</f>
        <v>102.96417101982586</v>
      </c>
      <c r="E46" s="11">
        <f t="shared" si="15"/>
        <v>97.706570730419926</v>
      </c>
      <c r="F46" s="11">
        <f t="shared" si="15"/>
        <v>92.400648105230957</v>
      </c>
      <c r="G46" s="11">
        <f t="shared" si="15"/>
        <v>87.498426266388151</v>
      </c>
      <c r="H46" s="11">
        <f t="shared" si="15"/>
        <v>83.40519912972961</v>
      </c>
      <c r="I46" s="11">
        <f t="shared" si="15"/>
        <v>80.255733327021218</v>
      </c>
      <c r="J46" s="11">
        <f t="shared" si="15"/>
        <v>77.976636504097613</v>
      </c>
      <c r="K46" s="11">
        <f t="shared" si="15"/>
        <v>76.340922335292902</v>
      </c>
      <c r="L46" s="11">
        <f t="shared" si="15"/>
        <v>75.113129577390268</v>
      </c>
      <c r="M46" s="11">
        <f t="shared" si="15"/>
        <v>74.01472181478519</v>
      </c>
      <c r="N46" s="11">
        <f t="shared" si="15"/>
        <v>72.855610229768288</v>
      </c>
      <c r="O46" s="11">
        <f t="shared" si="15"/>
        <v>71.596392084002332</v>
      </c>
      <c r="P46" s="11">
        <f t="shared" si="15"/>
        <v>70.303603722000446</v>
      </c>
      <c r="Q46" s="11">
        <f t="shared" si="15"/>
        <v>68.918836003813652</v>
      </c>
      <c r="R46" s="11">
        <f t="shared" si="15"/>
        <v>67.389872764983096</v>
      </c>
      <c r="S46" s="11">
        <f t="shared" si="15"/>
        <v>65.703340017721203</v>
      </c>
      <c r="T46" s="11">
        <f t="shared" si="15"/>
        <v>63.872593391796158</v>
      </c>
      <c r="U46" s="11">
        <f t="shared" si="15"/>
        <v>61.930463840809125</v>
      </c>
      <c r="V46" s="11">
        <f t="shared" si="15"/>
        <v>60.008591929177534</v>
      </c>
      <c r="W46" s="11">
        <f t="shared" si="15"/>
        <v>58.249442342154389</v>
      </c>
      <c r="X46" s="11">
        <f t="shared" si="15"/>
        <v>56.727735022708366</v>
      </c>
    </row>
    <row r="47" spans="1:24" ht="15.75">
      <c r="B47" s="10" t="s">
        <v>12</v>
      </c>
      <c r="C47" s="9"/>
      <c r="D47" s="11">
        <f t="shared" ref="D47:X47" si="16">+D19/D36</f>
        <v>126.90009801483552</v>
      </c>
      <c r="E47" s="11">
        <f t="shared" si="16"/>
        <v>118.83298820380261</v>
      </c>
      <c r="F47" s="11">
        <f t="shared" si="16"/>
        <v>110.85390965354249</v>
      </c>
      <c r="G47" s="11">
        <f t="shared" si="16"/>
        <v>103.07069247183823</v>
      </c>
      <c r="H47" s="11">
        <f t="shared" si="16"/>
        <v>95.721954436269073</v>
      </c>
      <c r="I47" s="11">
        <f t="shared" si="16"/>
        <v>89.587227318040547</v>
      </c>
      <c r="J47" s="11">
        <f t="shared" si="16"/>
        <v>84.761293452194579</v>
      </c>
      <c r="K47" s="11">
        <f t="shared" si="16"/>
        <v>80.579927034238978</v>
      </c>
      <c r="L47" s="11">
        <f t="shared" si="16"/>
        <v>77.005155480009378</v>
      </c>
      <c r="M47" s="11">
        <f t="shared" si="16"/>
        <v>73.628556830985943</v>
      </c>
      <c r="N47" s="11">
        <f t="shared" si="16"/>
        <v>70.181885183744896</v>
      </c>
      <c r="O47" s="11">
        <f t="shared" si="16"/>
        <v>66.741241459332031</v>
      </c>
      <c r="P47" s="11">
        <f t="shared" si="16"/>
        <v>63.206345138913321</v>
      </c>
      <c r="Q47" s="11">
        <f t="shared" si="16"/>
        <v>59.675681841810039</v>
      </c>
      <c r="R47" s="11">
        <f t="shared" si="16"/>
        <v>56.115029692591349</v>
      </c>
      <c r="S47" s="11">
        <f t="shared" si="16"/>
        <v>52.740509722902416</v>
      </c>
      <c r="T47" s="11">
        <f t="shared" si="16"/>
        <v>49.059446701816661</v>
      </c>
      <c r="U47" s="11">
        <f t="shared" si="16"/>
        <v>45.890466202257656</v>
      </c>
      <c r="V47" s="11">
        <f t="shared" si="16"/>
        <v>43.099722723510311</v>
      </c>
      <c r="W47" s="11">
        <f t="shared" si="16"/>
        <v>40.446932993914011</v>
      </c>
      <c r="X47" s="11">
        <f t="shared" si="16"/>
        <v>38.037269736863969</v>
      </c>
    </row>
    <row r="48" spans="1:24" ht="15.75">
      <c r="B48" s="10" t="s">
        <v>16</v>
      </c>
      <c r="C48" s="9"/>
      <c r="D48" s="11">
        <f t="shared" ref="D48:X48" si="17">+D23/D36</f>
        <v>1429.2699448484441</v>
      </c>
      <c r="E48" s="11">
        <f t="shared" si="17"/>
        <v>1352.5383569157073</v>
      </c>
      <c r="F48" s="11">
        <f t="shared" si="17"/>
        <v>1274.8991927034531</v>
      </c>
      <c r="G48" s="11">
        <f t="shared" si="17"/>
        <v>1204.0370105886748</v>
      </c>
      <c r="H48" s="11">
        <f t="shared" si="17"/>
        <v>1144.6859867396972</v>
      </c>
      <c r="I48" s="11">
        <f t="shared" si="17"/>
        <v>1098.0203999961057</v>
      </c>
      <c r="J48" s="11">
        <f t="shared" si="17"/>
        <v>1063.246528206691</v>
      </c>
      <c r="K48" s="11">
        <f t="shared" si="17"/>
        <v>1037.0708573511997</v>
      </c>
      <c r="L48" s="11">
        <f t="shared" si="17"/>
        <v>1016.5642064852681</v>
      </c>
      <c r="M48" s="11">
        <f t="shared" si="17"/>
        <v>997.86945988860384</v>
      </c>
      <c r="N48" s="11">
        <f t="shared" si="17"/>
        <v>978.82117353873389</v>
      </c>
      <c r="O48" s="11">
        <f t="shared" si="17"/>
        <v>958.73119600132088</v>
      </c>
      <c r="P48" s="11">
        <f t="shared" si="17"/>
        <v>937.47935167355195</v>
      </c>
      <c r="Q48" s="11">
        <f t="shared" si="17"/>
        <v>915.36266309127825</v>
      </c>
      <c r="R48" s="11">
        <f t="shared" si="17"/>
        <v>891.79562187304987</v>
      </c>
      <c r="S48" s="11">
        <f t="shared" si="17"/>
        <v>866.21037071138051</v>
      </c>
      <c r="T48" s="11">
        <f t="shared" si="17"/>
        <v>838.87832290609515</v>
      </c>
      <c r="U48" s="11">
        <f t="shared" si="17"/>
        <v>810.40726086651671</v>
      </c>
      <c r="V48" s="11">
        <f t="shared" si="17"/>
        <v>782.01687677390089</v>
      </c>
      <c r="W48" s="11">
        <f t="shared" si="17"/>
        <v>756.44060191152676</v>
      </c>
      <c r="X48" s="11">
        <f t="shared" si="17"/>
        <v>733.48688096003218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1707.7353687506297</v>
      </c>
      <c r="E50" s="11">
        <f t="shared" ref="E50:X50" si="18">+E35/E36</f>
        <v>1646.6008178079912</v>
      </c>
      <c r="F50" s="11">
        <f t="shared" si="18"/>
        <v>1780.7002597858511</v>
      </c>
      <c r="G50" s="11">
        <f t="shared" si="18"/>
        <v>1761.7740749261168</v>
      </c>
      <c r="H50" s="11">
        <f t="shared" si="18"/>
        <v>1763.1026130183966</v>
      </c>
      <c r="I50" s="11">
        <f t="shared" si="18"/>
        <v>1801.478649623333</v>
      </c>
      <c r="J50" s="11">
        <f t="shared" si="18"/>
        <v>1786.7822382151637</v>
      </c>
      <c r="K50" s="11">
        <f t="shared" si="18"/>
        <v>1807.2654769035657</v>
      </c>
      <c r="L50" s="11">
        <f t="shared" si="18"/>
        <v>1831.7602508250452</v>
      </c>
      <c r="M50" s="11">
        <f t="shared" si="18"/>
        <v>1866.1556093050503</v>
      </c>
      <c r="N50" s="11">
        <f t="shared" si="18"/>
        <v>1914.9206764280448</v>
      </c>
      <c r="O50" s="11">
        <f t="shared" si="18"/>
        <v>1981.7758269259054</v>
      </c>
      <c r="P50" s="11">
        <f t="shared" si="18"/>
        <v>2059.3559998221176</v>
      </c>
      <c r="Q50" s="11">
        <f t="shared" si="18"/>
        <v>2103.6402757814208</v>
      </c>
      <c r="R50" s="11">
        <f t="shared" si="18"/>
        <v>2234.0783517248951</v>
      </c>
      <c r="S50" s="11">
        <f t="shared" si="18"/>
        <v>2356.5445474323101</v>
      </c>
      <c r="T50" s="11">
        <f t="shared" si="18"/>
        <v>2472.34788563864</v>
      </c>
      <c r="U50" s="11">
        <f t="shared" si="18"/>
        <v>2600.6047265087745</v>
      </c>
      <c r="V50" s="11">
        <f t="shared" si="18"/>
        <v>2711.6985242389596</v>
      </c>
      <c r="W50" s="11">
        <f t="shared" si="18"/>
        <v>2693.5646300792496</v>
      </c>
      <c r="X50" s="11">
        <f t="shared" si="18"/>
        <v>2704.3447985987473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1.3640900828446378</v>
      </c>
      <c r="F53" s="32">
        <f>IFERROR(((F39/$D39)-1)*100,0)</f>
        <v>2.2914749743890628</v>
      </c>
      <c r="G53" s="32">
        <f>IFERROR(((G39/$D39)-1)*100,0)</f>
        <v>4.0186994281244059</v>
      </c>
      <c r="H53" s="32">
        <f t="shared" ref="H53:X53" si="19">IFERROR(((H39/$D39)-1)*100,0)</f>
        <v>5.8564951073923455</v>
      </c>
      <c r="I53" s="32">
        <f t="shared" si="19"/>
        <v>7.6990321763441116</v>
      </c>
      <c r="J53" s="32">
        <f t="shared" si="19"/>
        <v>5.4454458345347456</v>
      </c>
      <c r="K53" s="32">
        <f t="shared" si="19"/>
        <v>6.456294296425491</v>
      </c>
      <c r="L53" s="32">
        <f t="shared" si="19"/>
        <v>7.3546290704769701</v>
      </c>
      <c r="M53" s="32">
        <f t="shared" si="19"/>
        <v>8.4139862122761144</v>
      </c>
      <c r="N53" s="32">
        <f t="shared" si="19"/>
        <v>9.4542843181312453</v>
      </c>
      <c r="O53" s="32">
        <f t="shared" si="19"/>
        <v>9.665439863057923</v>
      </c>
      <c r="P53" s="32">
        <f t="shared" si="19"/>
        <v>10.244793435246113</v>
      </c>
      <c r="Q53" s="32">
        <f t="shared" si="19"/>
        <v>10.767777161780611</v>
      </c>
      <c r="R53" s="32">
        <f t="shared" si="19"/>
        <v>8.46423328501964</v>
      </c>
      <c r="S53" s="32">
        <f t="shared" si="19"/>
        <v>10.594785674138386</v>
      </c>
      <c r="T53" s="32">
        <f t="shared" si="19"/>
        <v>11.037507834267757</v>
      </c>
      <c r="U53" s="32">
        <f t="shared" si="19"/>
        <v>12.995494206576907</v>
      </c>
      <c r="V53" s="32">
        <f t="shared" si="19"/>
        <v>13.162000694750864</v>
      </c>
      <c r="W53" s="32">
        <f t="shared" si="19"/>
        <v>14.303342712460321</v>
      </c>
      <c r="X53" s="32">
        <f t="shared" si="19"/>
        <v>14.447110281640585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-3.5481899748230461</v>
      </c>
      <c r="F54" s="32">
        <f t="shared" ref="F54:I54" si="21">IFERROR(((F40/$D40)-1)*100,0)</f>
        <v>-5.3057729872945547</v>
      </c>
      <c r="G54" s="32">
        <f t="shared" si="21"/>
        <v>-5.7175263760063881</v>
      </c>
      <c r="H54" s="32">
        <f t="shared" si="21"/>
        <v>-5.6284649721979996</v>
      </c>
      <c r="I54" s="32">
        <f t="shared" si="21"/>
        <v>-5.3029521426918862</v>
      </c>
      <c r="J54" s="32">
        <f t="shared" ref="J54:X54" si="22">IFERROR(((J40/$D40)-1)*100,0)</f>
        <v>-4.440317821992279</v>
      </c>
      <c r="K54" s="32">
        <f t="shared" si="22"/>
        <v>-3.6967997020764476</v>
      </c>
      <c r="L54" s="32">
        <f t="shared" si="22"/>
        <v>-3.6003267323187704</v>
      </c>
      <c r="M54" s="32">
        <f t="shared" si="22"/>
        <v>-2.652683498546371</v>
      </c>
      <c r="N54" s="32">
        <f t="shared" si="22"/>
        <v>-2.4104291245417353</v>
      </c>
      <c r="O54" s="32">
        <f t="shared" si="22"/>
        <v>-2.6017260221462446</v>
      </c>
      <c r="P54" s="32">
        <f t="shared" si="22"/>
        <v>-2.8215297937339345</v>
      </c>
      <c r="Q54" s="32">
        <f t="shared" si="22"/>
        <v>-2.8424905008524792</v>
      </c>
      <c r="R54" s="32">
        <f t="shared" si="22"/>
        <v>-1.77014832188781</v>
      </c>
      <c r="S54" s="32">
        <f t="shared" si="22"/>
        <v>0.94406604939281102</v>
      </c>
      <c r="T54" s="32">
        <f t="shared" si="22"/>
        <v>2.6008085306695516</v>
      </c>
      <c r="U54" s="32">
        <f t="shared" si="22"/>
        <v>4.0579222102091972</v>
      </c>
      <c r="V54" s="32">
        <f t="shared" si="22"/>
        <v>5.7751955279348177</v>
      </c>
      <c r="W54" s="32">
        <f t="shared" si="22"/>
        <v>4.2513394083409262</v>
      </c>
      <c r="X54" s="39">
        <f t="shared" si="22"/>
        <v>5.3198688640155201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4.2378429181785249</v>
      </c>
      <c r="F55" s="32">
        <f t="shared" ref="F55:I55" si="23">IFERROR(((F41/$D41)-1)*100,0)</f>
        <v>6.6933104376878827</v>
      </c>
      <c r="G55" s="32">
        <f t="shared" si="23"/>
        <v>10.161524825752632</v>
      </c>
      <c r="H55" s="32">
        <f t="shared" si="23"/>
        <v>13.463392622756043</v>
      </c>
      <c r="I55" s="32">
        <f t="shared" si="23"/>
        <v>16.425481996963811</v>
      </c>
      <c r="J55" s="32">
        <f t="shared" ref="J55:X55" si="24">IFERROR(((J41/$D41)-1)*100,0)</f>
        <v>13.066150995564474</v>
      </c>
      <c r="K55" s="32">
        <f t="shared" si="24"/>
        <v>14.494364569779794</v>
      </c>
      <c r="L55" s="32">
        <f t="shared" si="24"/>
        <v>15.981108678407985</v>
      </c>
      <c r="M55" s="32">
        <f t="shared" si="24"/>
        <v>17.358960266476629</v>
      </c>
      <c r="N55" s="32">
        <f t="shared" si="24"/>
        <v>18.998930132107205</v>
      </c>
      <c r="O55" s="32">
        <f t="shared" si="24"/>
        <v>19.662767403996128</v>
      </c>
      <c r="P55" s="32">
        <f t="shared" si="24"/>
        <v>20.800947405505866</v>
      </c>
      <c r="Q55" s="32">
        <f t="shared" si="24"/>
        <v>21.826103667050734</v>
      </c>
      <c r="R55" s="32">
        <f t="shared" si="24"/>
        <v>17.999957080295516</v>
      </c>
      <c r="S55" s="32">
        <f t="shared" si="24"/>
        <v>20.391037777709052</v>
      </c>
      <c r="T55" s="32">
        <f t="shared" si="24"/>
        <v>20.600034747322972</v>
      </c>
      <c r="U55" s="32">
        <f t="shared" si="24"/>
        <v>23.31837999542774</v>
      </c>
      <c r="V55" s="32">
        <f t="shared" si="24"/>
        <v>23.075642283156462</v>
      </c>
      <c r="W55" s="32">
        <f t="shared" si="24"/>
        <v>25.553733903624099</v>
      </c>
      <c r="X55" s="32">
        <f t="shared" si="24"/>
        <v>25.555846692126359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-6.0776958093690991</v>
      </c>
      <c r="F56" s="32">
        <f t="shared" ref="F56:I56" si="25">IFERROR(((F42/$D42)-1)*100,0)</f>
        <v>-8.8495159117257245</v>
      </c>
      <c r="G56" s="32">
        <f t="shared" si="25"/>
        <v>-14.59052023261701</v>
      </c>
      <c r="H56" s="32">
        <f t="shared" si="25"/>
        <v>-19.20996491608712</v>
      </c>
      <c r="I56" s="32">
        <f t="shared" si="25"/>
        <v>-21.669381482269856</v>
      </c>
      <c r="J56" s="32">
        <f t="shared" ref="J56:X56" si="26">IFERROR(((J42/$D42)-1)*100,0)</f>
        <v>-25.395323109972669</v>
      </c>
      <c r="K56" s="32">
        <f t="shared" si="26"/>
        <v>-27.042763275900093</v>
      </c>
      <c r="L56" s="32">
        <f t="shared" si="26"/>
        <v>-28.38933716492469</v>
      </c>
      <c r="M56" s="32">
        <f t="shared" si="26"/>
        <v>-29.684889111205791</v>
      </c>
      <c r="N56" s="32">
        <f t="shared" si="26"/>
        <v>-31.000243476886691</v>
      </c>
      <c r="O56" s="32">
        <f t="shared" si="26"/>
        <v>-33.274488347659002</v>
      </c>
      <c r="P56" s="32">
        <f t="shared" si="26"/>
        <v>-34.694181516776098</v>
      </c>
      <c r="Q56" s="32">
        <f t="shared" si="26"/>
        <v>-36.583567911141138</v>
      </c>
      <c r="R56" s="32">
        <f t="shared" si="26"/>
        <v>-37.678451682276368</v>
      </c>
      <c r="S56" s="32">
        <f t="shared" si="26"/>
        <v>-39.861309245448261</v>
      </c>
      <c r="T56" s="32">
        <f t="shared" si="26"/>
        <v>-41.693579167808579</v>
      </c>
      <c r="U56" s="32">
        <f t="shared" si="26"/>
        <v>-44.52951245512979</v>
      </c>
      <c r="V56" s="32">
        <f t="shared" si="26"/>
        <v>-46.313333026779411</v>
      </c>
      <c r="W56" s="32">
        <f t="shared" si="26"/>
        <v>-47.289093642011878</v>
      </c>
      <c r="X56" s="32">
        <f t="shared" si="26"/>
        <v>-49.192396890369196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-7.4360421721123675</v>
      </c>
      <c r="F57" s="32">
        <f t="shared" ref="F57:I57" si="27">IFERROR(((F43/$D43)-1)*100,0)</f>
        <v>-4.3076010813276833</v>
      </c>
      <c r="G57" s="32">
        <f t="shared" si="27"/>
        <v>-11.533862958378204</v>
      </c>
      <c r="H57" s="32">
        <f t="shared" si="27"/>
        <v>-16.873639949893771</v>
      </c>
      <c r="I57" s="32">
        <f t="shared" si="27"/>
        <v>-17.31543397208619</v>
      </c>
      <c r="J57" s="32">
        <f t="shared" ref="J57:X57" si="28">IFERROR(((J43/$D43)-1)*100,0)</f>
        <v>-23.594328512923301</v>
      </c>
      <c r="K57" s="32">
        <f t="shared" si="28"/>
        <v>-24.586236664832985</v>
      </c>
      <c r="L57" s="32">
        <f t="shared" si="28"/>
        <v>-25.498604117018118</v>
      </c>
      <c r="M57" s="32">
        <f t="shared" si="28"/>
        <v>-26.528842413991207</v>
      </c>
      <c r="N57" s="32">
        <f t="shared" si="28"/>
        <v>-27.562848734572331</v>
      </c>
      <c r="O57" s="32">
        <f t="shared" si="28"/>
        <v>-31.484302217270567</v>
      </c>
      <c r="P57" s="32">
        <f t="shared" si="28"/>
        <v>-32.529861232541755</v>
      </c>
      <c r="Q57" s="32">
        <f t="shared" si="28"/>
        <v>-34.94070944685599</v>
      </c>
      <c r="R57" s="32">
        <f t="shared" si="28"/>
        <v>-34.634352284729431</v>
      </c>
      <c r="S57" s="32">
        <f t="shared" si="28"/>
        <v>-37.512897823658164</v>
      </c>
      <c r="T57" s="32">
        <f t="shared" si="28"/>
        <v>-38.997980250579033</v>
      </c>
      <c r="U57" s="32">
        <f t="shared" si="28"/>
        <v>-43.568812978585235</v>
      </c>
      <c r="V57" s="32">
        <f t="shared" si="28"/>
        <v>-44.877400937628529</v>
      </c>
      <c r="W57" s="32">
        <f t="shared" si="28"/>
        <v>-44.041506444147252</v>
      </c>
      <c r="X57" s="32">
        <f t="shared" si="28"/>
        <v>-46.535787138951278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-5.4491922738561405</v>
      </c>
      <c r="F58" s="32">
        <f t="shared" ref="F58:I58" si="29">IFERROR(((F44/$D44)-1)*100,0)</f>
        <v>-10.951048780808348</v>
      </c>
      <c r="G58" s="32">
        <f t="shared" si="29"/>
        <v>-16.004828067792886</v>
      </c>
      <c r="H58" s="32">
        <f t="shared" si="29"/>
        <v>-20.290976756391331</v>
      </c>
      <c r="I58" s="32">
        <f t="shared" si="29"/>
        <v>-23.683942332612695</v>
      </c>
      <c r="J58" s="32">
        <f t="shared" ref="J58:X58" si="30">IFERROR(((J44/$D44)-1)*100,0)</f>
        <v>-26.228638899473655</v>
      </c>
      <c r="K58" s="32">
        <f t="shared" si="30"/>
        <v>-28.179392122919033</v>
      </c>
      <c r="L58" s="32">
        <f t="shared" si="30"/>
        <v>-29.726872266917493</v>
      </c>
      <c r="M58" s="32">
        <f t="shared" si="30"/>
        <v>-31.145184188992346</v>
      </c>
      <c r="N58" s="32">
        <f t="shared" si="30"/>
        <v>-32.590717606132394</v>
      </c>
      <c r="O58" s="32">
        <f t="shared" si="30"/>
        <v>-34.102803086105418</v>
      </c>
      <c r="P58" s="32">
        <f t="shared" si="30"/>
        <v>-35.695607211969538</v>
      </c>
      <c r="Q58" s="32">
        <f t="shared" si="30"/>
        <v>-37.343714499280324</v>
      </c>
      <c r="R58" s="32">
        <f t="shared" si="30"/>
        <v>-39.086949018660569</v>
      </c>
      <c r="S58" s="32">
        <f t="shared" si="30"/>
        <v>-40.947913459157938</v>
      </c>
      <c r="T58" s="32">
        <f t="shared" si="30"/>
        <v>-42.940826185411709</v>
      </c>
      <c r="U58" s="32">
        <f t="shared" si="30"/>
        <v>-44.974025750217692</v>
      </c>
      <c r="V58" s="32">
        <f t="shared" si="30"/>
        <v>-46.977735287897225</v>
      </c>
      <c r="W58" s="32">
        <f t="shared" si="30"/>
        <v>-48.791744285270703</v>
      </c>
      <c r="X58" s="32">
        <f t="shared" si="30"/>
        <v>-50.421603716433971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-7.8247908579855867</v>
      </c>
      <c r="F59" s="32">
        <f t="shared" ref="F59:I59" si="31">IFERROR(((F45/$D45)-1)*100,0)</f>
        <v>-3.314485497566444</v>
      </c>
      <c r="G59" s="32">
        <f t="shared" si="31"/>
        <v>-10.952083365066423</v>
      </c>
      <c r="H59" s="32">
        <f t="shared" si="31"/>
        <v>-16.519521020468087</v>
      </c>
      <c r="I59" s="32">
        <f t="shared" si="31"/>
        <v>-16.524643681670991</v>
      </c>
      <c r="J59" s="32">
        <f t="shared" ref="J59:X59" si="32">IFERROR(((J45/$D45)-1)*100,0)</f>
        <v>-23.4818894667969</v>
      </c>
      <c r="K59" s="32">
        <f t="shared" si="32"/>
        <v>-24.374229940114255</v>
      </c>
      <c r="L59" s="32">
        <f t="shared" si="32"/>
        <v>-25.2398635877638</v>
      </c>
      <c r="M59" s="32">
        <f t="shared" si="32"/>
        <v>-26.264003496398058</v>
      </c>
      <c r="N59" s="32">
        <f t="shared" si="32"/>
        <v>-27.282702759693944</v>
      </c>
      <c r="O59" s="32">
        <f t="shared" si="32"/>
        <v>-31.654423697274716</v>
      </c>
      <c r="P59" s="32">
        <f t="shared" si="32"/>
        <v>-32.664940249825101</v>
      </c>
      <c r="Q59" s="32">
        <f t="shared" si="32"/>
        <v>-35.253651394841256</v>
      </c>
      <c r="R59" s="32">
        <f t="shared" si="32"/>
        <v>-34.648398535038538</v>
      </c>
      <c r="S59" s="32">
        <f t="shared" si="32"/>
        <v>-37.733943908330126</v>
      </c>
      <c r="T59" s="32">
        <f t="shared" si="32"/>
        <v>-39.170143244376554</v>
      </c>
      <c r="U59" s="32">
        <f t="shared" si="32"/>
        <v>-44.188928713438834</v>
      </c>
      <c r="V59" s="32">
        <f t="shared" si="32"/>
        <v>-45.404416472895228</v>
      </c>
      <c r="W59" s="32">
        <f t="shared" si="32"/>
        <v>-44.143965062088306</v>
      </c>
      <c r="X59" s="32">
        <f t="shared" si="32"/>
        <v>-46.807838332126053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-5.1062425281834916</v>
      </c>
      <c r="F60" s="32">
        <f t="shared" ref="F60:I60" si="33">IFERROR(((F46/$D46)-1)*100,0)</f>
        <v>-10.259416270695642</v>
      </c>
      <c r="G60" s="32">
        <f t="shared" si="33"/>
        <v>-15.020511115910173</v>
      </c>
      <c r="H60" s="32">
        <f t="shared" si="33"/>
        <v>-18.995900900644504</v>
      </c>
      <c r="I60" s="32">
        <f t="shared" si="33"/>
        <v>-22.054698705273022</v>
      </c>
      <c r="J60" s="32">
        <f t="shared" ref="J60:X60" si="34">IFERROR(((J46/$D46)-1)*100,0)</f>
        <v>-24.26818403745208</v>
      </c>
      <c r="K60" s="32">
        <f t="shared" si="34"/>
        <v>-25.856808655708619</v>
      </c>
      <c r="L60" s="32">
        <f t="shared" si="34"/>
        <v>-27.049255257028037</v>
      </c>
      <c r="M60" s="32">
        <f t="shared" si="34"/>
        <v>-28.116041646629121</v>
      </c>
      <c r="N60" s="32">
        <f t="shared" si="34"/>
        <v>-29.241784294325189</v>
      </c>
      <c r="O60" s="32">
        <f t="shared" si="34"/>
        <v>-30.464751597702488</v>
      </c>
      <c r="P60" s="32">
        <f t="shared" si="34"/>
        <v>-31.720322685389835</v>
      </c>
      <c r="Q60" s="32">
        <f t="shared" si="34"/>
        <v>-33.065225193195346</v>
      </c>
      <c r="R60" s="32">
        <f t="shared" si="34"/>
        <v>-34.550172067128962</v>
      </c>
      <c r="S60" s="32">
        <f t="shared" si="34"/>
        <v>-36.188152279621654</v>
      </c>
      <c r="T60" s="32">
        <f t="shared" si="34"/>
        <v>-37.966194687764322</v>
      </c>
      <c r="U60" s="32">
        <f t="shared" si="34"/>
        <v>-39.852413487712781</v>
      </c>
      <c r="V60" s="32">
        <f t="shared" si="34"/>
        <v>-41.718957832795233</v>
      </c>
      <c r="W60" s="32">
        <f t="shared" si="34"/>
        <v>-43.42746436433854</v>
      </c>
      <c r="X60" s="32">
        <f t="shared" si="34"/>
        <v>-44.905364205005462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-6.3570556187354637</v>
      </c>
      <c r="F61" s="32">
        <f t="shared" ref="F61:I61" si="36">IFERROR(((F47/$D47)-1)*100,0)</f>
        <v>-12.644740715186142</v>
      </c>
      <c r="G61" s="32">
        <f t="shared" si="36"/>
        <v>-18.778082850819754</v>
      </c>
      <c r="H61" s="32">
        <f t="shared" si="36"/>
        <v>-24.569046097128712</v>
      </c>
      <c r="I61" s="32">
        <f t="shared" si="36"/>
        <v>-29.40334269279511</v>
      </c>
      <c r="J61" s="32">
        <f t="shared" ref="J61:X61" si="37">IFERROR(((J47/$D47)-1)*100,0)</f>
        <v>-33.206282124159294</v>
      </c>
      <c r="K61" s="32">
        <f t="shared" si="37"/>
        <v>-36.50128857676799</v>
      </c>
      <c r="L61" s="32">
        <f t="shared" si="37"/>
        <v>-39.318285261681254</v>
      </c>
      <c r="M61" s="32">
        <f t="shared" si="37"/>
        <v>-41.979117445300759</v>
      </c>
      <c r="N61" s="32">
        <f t="shared" si="37"/>
        <v>-44.695168654999677</v>
      </c>
      <c r="O61" s="32">
        <f t="shared" si="37"/>
        <v>-47.406469732175061</v>
      </c>
      <c r="P61" s="32">
        <f t="shared" si="37"/>
        <v>-50.192043877283645</v>
      </c>
      <c r="Q61" s="32">
        <f t="shared" si="37"/>
        <v>-52.974282309196063</v>
      </c>
      <c r="R61" s="32">
        <f t="shared" si="37"/>
        <v>-55.780152600015256</v>
      </c>
      <c r="S61" s="32">
        <f t="shared" si="37"/>
        <v>-58.439346739719092</v>
      </c>
      <c r="T61" s="32">
        <f t="shared" si="37"/>
        <v>-61.340103381101208</v>
      </c>
      <c r="U61" s="32">
        <f t="shared" si="37"/>
        <v>-63.837328008294577</v>
      </c>
      <c r="V61" s="32">
        <f t="shared" si="37"/>
        <v>-66.036493747647356</v>
      </c>
      <c r="W61" s="32">
        <f t="shared" si="37"/>
        <v>-68.126948972738006</v>
      </c>
      <c r="X61" s="32">
        <f t="shared" si="37"/>
        <v>-70.025815320948652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-5.3685861239370913</v>
      </c>
      <c r="F62" s="32">
        <f t="shared" ref="F62:I62" si="38">IFERROR(((F48/$D48)-1)*100,0)</f>
        <v>-10.800671538738616</v>
      </c>
      <c r="G62" s="32">
        <f t="shared" si="38"/>
        <v>-15.758600051136762</v>
      </c>
      <c r="H62" s="32">
        <f t="shared" si="38"/>
        <v>-19.911141288213642</v>
      </c>
      <c r="I62" s="32">
        <f t="shared" si="38"/>
        <v>-23.176135903946626</v>
      </c>
      <c r="J62" s="32">
        <f t="shared" ref="J62:X62" si="39">IFERROR(((J48/$D48)-1)*100,0)</f>
        <v>-25.609117295233208</v>
      </c>
      <c r="K62" s="32">
        <f t="shared" si="39"/>
        <v>-27.440518770499445</v>
      </c>
      <c r="L62" s="32">
        <f t="shared" si="39"/>
        <v>-28.87528278690127</v>
      </c>
      <c r="M62" s="32">
        <f t="shared" si="39"/>
        <v>-30.183275490732075</v>
      </c>
      <c r="N62" s="32">
        <f t="shared" si="39"/>
        <v>-31.516003882490828</v>
      </c>
      <c r="O62" s="32">
        <f t="shared" si="39"/>
        <v>-32.921615020528392</v>
      </c>
      <c r="P62" s="32">
        <f t="shared" si="39"/>
        <v>-34.408517085765787</v>
      </c>
      <c r="Q62" s="32">
        <f t="shared" si="39"/>
        <v>-35.955928662003679</v>
      </c>
      <c r="R62" s="32">
        <f t="shared" si="39"/>
        <v>-37.60481530536812</v>
      </c>
      <c r="S62" s="32">
        <f t="shared" si="39"/>
        <v>-39.394907600661043</v>
      </c>
      <c r="T62" s="32">
        <f t="shared" si="39"/>
        <v>-41.307215902098363</v>
      </c>
      <c r="U62" s="32">
        <f t="shared" si="39"/>
        <v>-43.299216233610082</v>
      </c>
      <c r="V62" s="32">
        <f t="shared" si="39"/>
        <v>-45.285571868872964</v>
      </c>
      <c r="W62" s="32">
        <f t="shared" si="39"/>
        <v>-47.075036130299544</v>
      </c>
      <c r="X62" s="32">
        <f t="shared" si="39"/>
        <v>-48.681011337028494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-3.5798609117854263</v>
      </c>
      <c r="F64" s="32">
        <f t="shared" ref="F64:I64" si="41">IFERROR(((F50/$D50)-1)*100,0)</f>
        <v>4.2726111065206851</v>
      </c>
      <c r="G64" s="32">
        <f t="shared" si="41"/>
        <v>3.164348947988449</v>
      </c>
      <c r="H64" s="32">
        <f t="shared" si="41"/>
        <v>3.242144261980906</v>
      </c>
      <c r="I64" s="32">
        <f t="shared" si="41"/>
        <v>5.489332983791595</v>
      </c>
      <c r="J64" s="32">
        <f t="shared" ref="J64:X64" si="42">IFERROR(((J50/$D50)-1)*100,0)</f>
        <v>4.6287540160490082</v>
      </c>
      <c r="K64" s="32">
        <f t="shared" si="42"/>
        <v>5.8281927032846959</v>
      </c>
      <c r="L64" s="32">
        <f t="shared" si="42"/>
        <v>7.2625351880573508</v>
      </c>
      <c r="M64" s="32">
        <f t="shared" si="42"/>
        <v>9.2766270145426599</v>
      </c>
      <c r="N64" s="32">
        <f t="shared" si="42"/>
        <v>12.132167048164533</v>
      </c>
      <c r="O64" s="32">
        <f t="shared" si="42"/>
        <v>16.047009577119798</v>
      </c>
      <c r="P64" s="32">
        <f t="shared" si="42"/>
        <v>20.589878121967551</v>
      </c>
      <c r="Q64" s="32">
        <f t="shared" si="42"/>
        <v>23.183036100050614</v>
      </c>
      <c r="R64" s="32">
        <f t="shared" si="42"/>
        <v>30.82110920729686</v>
      </c>
      <c r="S64" s="32">
        <f t="shared" si="42"/>
        <v>37.992372269969763</v>
      </c>
      <c r="T64" s="32">
        <f t="shared" si="42"/>
        <v>44.773477839684084</v>
      </c>
      <c r="U64" s="32">
        <f t="shared" si="42"/>
        <v>52.283824185907868</v>
      </c>
      <c r="V64" s="32">
        <f t="shared" si="42"/>
        <v>58.789152807839542</v>
      </c>
      <c r="W64" s="32">
        <f t="shared" si="42"/>
        <v>57.727284880786158</v>
      </c>
      <c r="X64" s="32">
        <f t="shared" si="42"/>
        <v>58.358540092615854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24.458549501545978</v>
      </c>
      <c r="D67" s="30">
        <f>(D8/D7)*100</f>
        <v>26.849593891832985</v>
      </c>
      <c r="E67" s="30">
        <f t="shared" ref="E67:X67" si="43">(E8/E7)*100</f>
        <v>25.548415885662045</v>
      </c>
      <c r="F67" s="30">
        <f t="shared" si="43"/>
        <v>24.85545877433827</v>
      </c>
      <c r="G67" s="30">
        <f t="shared" si="43"/>
        <v>24.336452405568483</v>
      </c>
      <c r="H67" s="30">
        <f t="shared" si="43"/>
        <v>23.936532074623994</v>
      </c>
      <c r="I67" s="30">
        <f t="shared" si="43"/>
        <v>23.608172017377406</v>
      </c>
      <c r="J67" s="30">
        <f t="shared" si="43"/>
        <v>24.332380015143578</v>
      </c>
      <c r="K67" s="30">
        <f t="shared" si="43"/>
        <v>24.288858029223334</v>
      </c>
      <c r="L67" s="30">
        <f t="shared" si="43"/>
        <v>24.109738918136898</v>
      </c>
      <c r="M67" s="30">
        <f t="shared" si="43"/>
        <v>24.10884430912844</v>
      </c>
      <c r="N67" s="30">
        <f t="shared" si="43"/>
        <v>23.939130043265564</v>
      </c>
      <c r="O67" s="30">
        <f t="shared" si="43"/>
        <v>23.846200820754522</v>
      </c>
      <c r="P67" s="30">
        <f t="shared" si="43"/>
        <v>23.667353158046311</v>
      </c>
      <c r="Q67" s="30">
        <f t="shared" si="43"/>
        <v>23.550528325435277</v>
      </c>
      <c r="R67" s="30">
        <f t="shared" si="43"/>
        <v>24.316141328189939</v>
      </c>
      <c r="S67" s="30">
        <f t="shared" si="43"/>
        <v>24.506645251814469</v>
      </c>
      <c r="T67" s="30">
        <f t="shared" si="43"/>
        <v>24.809544952449151</v>
      </c>
      <c r="U67" s="30">
        <f t="shared" si="43"/>
        <v>24.725879312180972</v>
      </c>
      <c r="V67" s="30">
        <f t="shared" si="43"/>
        <v>25.096949738588499</v>
      </c>
      <c r="W67" s="30">
        <f t="shared" si="43"/>
        <v>24.488401295795732</v>
      </c>
      <c r="X67" s="30">
        <f t="shared" si="43"/>
        <v>24.708318984909766</v>
      </c>
    </row>
    <row r="68" spans="1:24" ht="15.75">
      <c r="B68" s="20" t="s">
        <v>38</v>
      </c>
      <c r="C68" s="31">
        <f t="shared" ref="C68:C69" si="44">AVERAGE(D68:X68)</f>
        <v>70.568056296707141</v>
      </c>
      <c r="D68" s="30">
        <f>(D9/D7)*100</f>
        <v>65.557641018867002</v>
      </c>
      <c r="E68" s="30">
        <f t="shared" ref="E68:X68" si="45">(E9/E7)*100</f>
        <v>67.416252452184239</v>
      </c>
      <c r="F68" s="30">
        <f t="shared" si="45"/>
        <v>68.378735828569518</v>
      </c>
      <c r="G68" s="30">
        <f t="shared" si="45"/>
        <v>69.429148204337608</v>
      </c>
      <c r="H68" s="30">
        <f t="shared" si="45"/>
        <v>70.268643929681303</v>
      </c>
      <c r="I68" s="30">
        <f t="shared" si="45"/>
        <v>70.869531508027791</v>
      </c>
      <c r="J68" s="30">
        <f t="shared" si="45"/>
        <v>70.295592945604398</v>
      </c>
      <c r="K68" s="30">
        <f t="shared" si="45"/>
        <v>70.507624755833149</v>
      </c>
      <c r="L68" s="30">
        <f t="shared" si="45"/>
        <v>70.825524279141277</v>
      </c>
      <c r="M68" s="30">
        <f t="shared" si="45"/>
        <v>70.966642370594428</v>
      </c>
      <c r="N68" s="30">
        <f t="shared" si="45"/>
        <v>71.274406404735217</v>
      </c>
      <c r="O68" s="30">
        <f t="shared" si="45"/>
        <v>71.534010701925567</v>
      </c>
      <c r="P68" s="30">
        <f t="shared" si="45"/>
        <v>71.834912996601318</v>
      </c>
      <c r="Q68" s="30">
        <f t="shared" si="45"/>
        <v>72.102484816202534</v>
      </c>
      <c r="R68" s="30">
        <f t="shared" si="45"/>
        <v>71.321195865403723</v>
      </c>
      <c r="S68" s="30">
        <f t="shared" si="45"/>
        <v>71.364598144571573</v>
      </c>
      <c r="T68" s="30">
        <f t="shared" si="45"/>
        <v>71.203451329514678</v>
      </c>
      <c r="U68" s="30">
        <f t="shared" si="45"/>
        <v>71.546765147896735</v>
      </c>
      <c r="V68" s="30">
        <f t="shared" si="45"/>
        <v>71.300867123498392</v>
      </c>
      <c r="W68" s="30">
        <f t="shared" si="45"/>
        <v>72.01020040628147</v>
      </c>
      <c r="X68" s="30">
        <f t="shared" si="45"/>
        <v>71.920952001378296</v>
      </c>
    </row>
    <row r="69" spans="1:24" ht="15.75">
      <c r="B69" s="20" t="s">
        <v>10</v>
      </c>
      <c r="C69" s="31">
        <f t="shared" si="44"/>
        <v>4.9733942017468662</v>
      </c>
      <c r="D69" s="30">
        <f t="shared" ref="D69:X69" si="46">(D10/D7)*100</f>
        <v>7.5927650893000065</v>
      </c>
      <c r="E69" s="30">
        <f t="shared" si="46"/>
        <v>7.0353316621537143</v>
      </c>
      <c r="F69" s="30">
        <f t="shared" si="46"/>
        <v>6.7658053970922127</v>
      </c>
      <c r="G69" s="30">
        <f t="shared" si="46"/>
        <v>6.2343993900939116</v>
      </c>
      <c r="H69" s="30">
        <f t="shared" si="46"/>
        <v>5.7948239956947054</v>
      </c>
      <c r="I69" s="30">
        <f t="shared" si="46"/>
        <v>5.5222964745948104</v>
      </c>
      <c r="J69" s="30">
        <f t="shared" si="46"/>
        <v>5.3720270392520355</v>
      </c>
      <c r="K69" s="30">
        <f t="shared" si="46"/>
        <v>5.2035172149435054</v>
      </c>
      <c r="L69" s="30">
        <f t="shared" si="46"/>
        <v>5.0647368027218089</v>
      </c>
      <c r="M69" s="30">
        <f t="shared" si="46"/>
        <v>4.9245133202771356</v>
      </c>
      <c r="N69" s="30">
        <f t="shared" si="46"/>
        <v>4.7864635519992209</v>
      </c>
      <c r="O69" s="30">
        <f t="shared" si="46"/>
        <v>4.6197884773199194</v>
      </c>
      <c r="P69" s="30">
        <f t="shared" si="46"/>
        <v>4.4977338453523545</v>
      </c>
      <c r="Q69" s="30">
        <f t="shared" si="46"/>
        <v>4.346986858362194</v>
      </c>
      <c r="R69" s="30">
        <f t="shared" si="46"/>
        <v>4.3626628064063384</v>
      </c>
      <c r="S69" s="30">
        <f t="shared" si="46"/>
        <v>4.1287566036139607</v>
      </c>
      <c r="T69" s="30">
        <f t="shared" si="46"/>
        <v>3.9870037180361861</v>
      </c>
      <c r="U69" s="30">
        <f t="shared" si="46"/>
        <v>3.7273555399222893</v>
      </c>
      <c r="V69" s="30">
        <f t="shared" si="46"/>
        <v>3.6021831379131259</v>
      </c>
      <c r="W69" s="30">
        <f t="shared" si="46"/>
        <v>3.50139829792279</v>
      </c>
      <c r="X69" s="30">
        <f t="shared" si="46"/>
        <v>3.3707290137119337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28.046505055297764</v>
      </c>
      <c r="D72" s="30">
        <f>(D13/D$10)*100</f>
        <v>27.109666999000769</v>
      </c>
      <c r="E72" s="30">
        <f t="shared" ref="E72:X72" si="47">(E13/E$10)*100</f>
        <v>26.605386728283975</v>
      </c>
      <c r="F72" s="30">
        <f t="shared" si="47"/>
        <v>28.755876921614909</v>
      </c>
      <c r="G72" s="30">
        <f t="shared" si="47"/>
        <v>28.264536600651859</v>
      </c>
      <c r="H72" s="30">
        <f t="shared" si="47"/>
        <v>28.012464454330132</v>
      </c>
      <c r="I72" s="30">
        <f t="shared" si="47"/>
        <v>28.890223966514526</v>
      </c>
      <c r="J72" s="30">
        <f t="shared" si="47"/>
        <v>27.804965887134063</v>
      </c>
      <c r="K72" s="30">
        <f t="shared" si="47"/>
        <v>28.101248552212059</v>
      </c>
      <c r="L72" s="30">
        <f t="shared" si="47"/>
        <v>28.30196401900773</v>
      </c>
      <c r="M72" s="30">
        <f t="shared" si="47"/>
        <v>28.428573684731234</v>
      </c>
      <c r="N72" s="30">
        <f t="shared" si="47"/>
        <v>28.570270571776607</v>
      </c>
      <c r="O72" s="30">
        <f t="shared" si="47"/>
        <v>27.767877211274651</v>
      </c>
      <c r="P72" s="30">
        <f t="shared" si="47"/>
        <v>27.952043012124378</v>
      </c>
      <c r="Q72" s="30">
        <f t="shared" si="47"/>
        <v>27.678188322351836</v>
      </c>
      <c r="R72" s="30">
        <f t="shared" si="47"/>
        <v>28.427730077153324</v>
      </c>
      <c r="S72" s="30">
        <f t="shared" si="47"/>
        <v>28.068653055246507</v>
      </c>
      <c r="T72" s="30">
        <f t="shared" si="47"/>
        <v>28.28294271377057</v>
      </c>
      <c r="U72" s="30">
        <f t="shared" si="47"/>
        <v>27.276117885430185</v>
      </c>
      <c r="V72" s="30">
        <f t="shared" si="47"/>
        <v>27.568634308667633</v>
      </c>
      <c r="W72" s="30">
        <f t="shared" si="47"/>
        <v>28.727233350292448</v>
      </c>
      <c r="X72" s="30">
        <f t="shared" si="47"/>
        <v>28.382007839683631</v>
      </c>
    </row>
    <row r="73" spans="1:24" ht="15.75">
      <c r="A73" s="36"/>
      <c r="B73" s="10" t="s">
        <v>11</v>
      </c>
      <c r="C73" s="31">
        <f>AVERAGE(D73:X73)</f>
        <v>4.6810261490579466</v>
      </c>
      <c r="D73" s="30">
        <f>(D16/D$10)*100</f>
        <v>4.5234994553223729</v>
      </c>
      <c r="E73" s="30">
        <f t="shared" ref="E73:X73" si="48">(E16/E$10)*100</f>
        <v>4.5702867272721228</v>
      </c>
      <c r="F73" s="30">
        <f t="shared" si="48"/>
        <v>4.4535307264708317</v>
      </c>
      <c r="G73" s="30">
        <f>(G16/G$10)*100</f>
        <v>4.500726063754275</v>
      </c>
      <c r="H73" s="30">
        <f t="shared" si="48"/>
        <v>4.5354850728091467</v>
      </c>
      <c r="I73" s="30">
        <f t="shared" si="48"/>
        <v>4.5012478469300978</v>
      </c>
      <c r="J73" s="30">
        <f t="shared" si="48"/>
        <v>4.5918411892881288</v>
      </c>
      <c r="K73" s="30">
        <f t="shared" si="48"/>
        <v>4.5970310927493845</v>
      </c>
      <c r="L73" s="30">
        <f t="shared" si="48"/>
        <v>4.6081496951116447</v>
      </c>
      <c r="M73" s="30">
        <f t="shared" si="48"/>
        <v>4.6244262769087054</v>
      </c>
      <c r="N73" s="30">
        <f t="shared" si="48"/>
        <v>4.6387808643496502</v>
      </c>
      <c r="O73" s="30">
        <f t="shared" si="48"/>
        <v>4.7139789637336298</v>
      </c>
      <c r="P73" s="30">
        <f t="shared" si="48"/>
        <v>4.7294879739018789</v>
      </c>
      <c r="Q73" s="30">
        <f t="shared" si="48"/>
        <v>4.7744631384568148</v>
      </c>
      <c r="R73" s="30">
        <f t="shared" si="48"/>
        <v>4.7505601031591826</v>
      </c>
      <c r="S73" s="30">
        <f t="shared" si="48"/>
        <v>4.7997862072578998</v>
      </c>
      <c r="T73" s="30">
        <f t="shared" si="48"/>
        <v>4.8126755258924305</v>
      </c>
      <c r="U73" s="30">
        <f t="shared" si="48"/>
        <v>4.9049068589347158</v>
      </c>
      <c r="V73" s="30">
        <f t="shared" si="48"/>
        <v>4.910609604996977</v>
      </c>
      <c r="W73" s="30">
        <f t="shared" si="48"/>
        <v>4.8548934521468086</v>
      </c>
      <c r="X73" s="30">
        <f t="shared" si="48"/>
        <v>4.9051822907702052</v>
      </c>
    </row>
    <row r="74" spans="1:24" ht="15.75">
      <c r="A74" s="36"/>
      <c r="B74" s="10" t="s">
        <v>12</v>
      </c>
      <c r="C74" s="31">
        <f>AVERAGE(D74:X74)</f>
        <v>4.4643827067066839</v>
      </c>
      <c r="D74" s="30">
        <f>(D19/D$10)*100</f>
        <v>5.5750706149999854</v>
      </c>
      <c r="E74" s="30">
        <f t="shared" ref="E74:X74" si="49">(E19/E$10)*100</f>
        <v>5.558488284768293</v>
      </c>
      <c r="F74" s="30">
        <f t="shared" si="49"/>
        <v>5.3429418831481579</v>
      </c>
      <c r="G74" s="30">
        <f t="shared" si="49"/>
        <v>5.3017290917311586</v>
      </c>
      <c r="H74" s="30">
        <f t="shared" si="49"/>
        <v>5.205256986564347</v>
      </c>
      <c r="I74" s="30">
        <f t="shared" si="49"/>
        <v>5.0246169010083177</v>
      </c>
      <c r="J74" s="30">
        <f t="shared" si="49"/>
        <v>4.9913719798708227</v>
      </c>
      <c r="K74" s="30">
        <f t="shared" si="49"/>
        <v>4.8522917813454525</v>
      </c>
      <c r="L74" s="30">
        <f t="shared" si="49"/>
        <v>4.7242244564130571</v>
      </c>
      <c r="M74" s="30">
        <f t="shared" si="49"/>
        <v>4.6002987593754767</v>
      </c>
      <c r="N74" s="30">
        <f t="shared" si="49"/>
        <v>4.4685424360266932</v>
      </c>
      <c r="O74" s="30">
        <f t="shared" si="49"/>
        <v>4.3943109295734573</v>
      </c>
      <c r="P74" s="30">
        <f t="shared" si="49"/>
        <v>4.2520387772844037</v>
      </c>
      <c r="Q74" s="30">
        <f t="shared" si="49"/>
        <v>4.1341287772218402</v>
      </c>
      <c r="R74" s="30">
        <f t="shared" si="49"/>
        <v>3.9557549273744241</v>
      </c>
      <c r="S74" s="30">
        <f t="shared" si="49"/>
        <v>3.8528204359696416</v>
      </c>
      <c r="T74" s="30">
        <f t="shared" si="49"/>
        <v>3.6965337700846028</v>
      </c>
      <c r="U74" s="30">
        <f t="shared" si="49"/>
        <v>3.634535388169386</v>
      </c>
      <c r="V74" s="30">
        <f t="shared" si="49"/>
        <v>3.5269268212218985</v>
      </c>
      <c r="W74" s="30">
        <f t="shared" si="49"/>
        <v>3.3711146794870959</v>
      </c>
      <c r="X74" s="30">
        <f t="shared" si="49"/>
        <v>3.28903915920186</v>
      </c>
    </row>
    <row r="75" spans="1:24" ht="15.75">
      <c r="A75" s="36"/>
      <c r="B75" s="10" t="s">
        <v>16</v>
      </c>
      <c r="C75" s="31">
        <f>AVERAGE(D75:X75)</f>
        <v>62.808086088937593</v>
      </c>
      <c r="D75" s="35">
        <f>(D23/D$10)*100</f>
        <v>62.791762930676875</v>
      </c>
      <c r="E75" s="35">
        <f t="shared" ref="E75:X75" si="50">(E23/E$10)*100</f>
        <v>63.265838259675611</v>
      </c>
      <c r="F75" s="35">
        <f t="shared" si="50"/>
        <v>61.447650468766092</v>
      </c>
      <c r="G75" s="35">
        <f t="shared" si="50"/>
        <v>61.933008243862695</v>
      </c>
      <c r="H75" s="35">
        <f t="shared" si="50"/>
        <v>62.246793486296369</v>
      </c>
      <c r="I75" s="35">
        <f t="shared" si="50"/>
        <v>61.583911285547046</v>
      </c>
      <c r="J75" s="35">
        <f t="shared" si="50"/>
        <v>62.611820943706988</v>
      </c>
      <c r="K75" s="35">
        <f t="shared" si="50"/>
        <v>62.449428573693112</v>
      </c>
      <c r="L75" s="35">
        <f t="shared" si="50"/>
        <v>62.36566182946757</v>
      </c>
      <c r="M75" s="35">
        <f t="shared" si="50"/>
        <v>62.346701278984582</v>
      </c>
      <c r="N75" s="35">
        <f t="shared" si="50"/>
        <v>62.322406127847053</v>
      </c>
      <c r="O75" s="35">
        <f t="shared" si="50"/>
        <v>63.123832895418261</v>
      </c>
      <c r="P75" s="35">
        <f t="shared" si="50"/>
        <v>63.066430236689342</v>
      </c>
      <c r="Q75" s="35">
        <f t="shared" si="50"/>
        <v>63.413219761969508</v>
      </c>
      <c r="R75" s="35">
        <f t="shared" si="50"/>
        <v>62.865954892313056</v>
      </c>
      <c r="S75" s="35">
        <f t="shared" si="50"/>
        <v>63.278740301525936</v>
      </c>
      <c r="T75" s="35">
        <f t="shared" si="50"/>
        <v>63.207847990252397</v>
      </c>
      <c r="U75" s="35">
        <f t="shared" si="50"/>
        <v>64.184439867465713</v>
      </c>
      <c r="V75" s="35">
        <f t="shared" si="50"/>
        <v>63.993829265113497</v>
      </c>
      <c r="W75" s="35">
        <f t="shared" si="50"/>
        <v>63.046758518073645</v>
      </c>
      <c r="X75" s="35">
        <f t="shared" si="50"/>
        <v>63.423770710344307</v>
      </c>
    </row>
    <row r="76" spans="1:24">
      <c r="C76" s="31"/>
    </row>
    <row r="147" spans="4:24">
      <c r="D147">
        <v>1896060710.6591649</v>
      </c>
      <c r="E147">
        <v>1551089588.435405</v>
      </c>
      <c r="F147">
        <v>2183923068.8447418</v>
      </c>
      <c r="G147">
        <v>2652510176.3143659</v>
      </c>
      <c r="H147">
        <v>2747239716.074882</v>
      </c>
      <c r="I147">
        <v>2652899217.8483362</v>
      </c>
      <c r="J147">
        <v>2625434067.0014029</v>
      </c>
      <c r="K147">
        <v>2406600939.5330949</v>
      </c>
      <c r="L147">
        <v>2048431348.9344079</v>
      </c>
      <c r="M147">
        <v>2354748310.6503291</v>
      </c>
      <c r="N147">
        <v>2175697171.5062699</v>
      </c>
      <c r="O147">
        <v>2092753307.9028111</v>
      </c>
      <c r="P147">
        <v>2143678809.5442569</v>
      </c>
      <c r="Q147">
        <v>2325125685.8965058</v>
      </c>
      <c r="R147">
        <v>2932301420.7155962</v>
      </c>
      <c r="S147">
        <v>3855712270.8039489</v>
      </c>
      <c r="T147">
        <v>3713049433.630259</v>
      </c>
      <c r="U147">
        <v>3903109931.522893</v>
      </c>
      <c r="V147">
        <v>4227519048.7526412</v>
      </c>
      <c r="W147">
        <v>2756745613.8199019</v>
      </c>
      <c r="X147">
        <v>3910990638.4872909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Wealth_JOR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2014-12-03T13:24:03Z</dcterms:modified>
</cp:coreProperties>
</file>