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KGZ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F55" i="36"/>
  <c r="H55"/>
  <c r="J55"/>
  <c r="L55"/>
  <c r="N55"/>
  <c r="P55"/>
  <c r="R55"/>
  <c r="T55"/>
  <c r="V55"/>
  <c r="D41"/>
  <c r="D55" s="1"/>
  <c r="E41"/>
  <c r="E55" s="1"/>
  <c r="F41"/>
  <c r="G41"/>
  <c r="G55" s="1"/>
  <c r="H41"/>
  <c r="I41"/>
  <c r="I55" s="1"/>
  <c r="J41"/>
  <c r="K41"/>
  <c r="K55" s="1"/>
  <c r="L41"/>
  <c r="M41"/>
  <c r="M55" s="1"/>
  <c r="N41"/>
  <c r="O41"/>
  <c r="O55" s="1"/>
  <c r="P41"/>
  <c r="Q41"/>
  <c r="Q55" s="1"/>
  <c r="R41"/>
  <c r="S41"/>
  <c r="S55" s="1"/>
  <c r="T41"/>
  <c r="U41"/>
  <c r="U55" s="1"/>
  <c r="V41"/>
  <c r="W41"/>
  <c r="W55" s="1"/>
  <c r="D13"/>
  <c r="E13"/>
  <c r="E45" s="1"/>
  <c r="F13"/>
  <c r="F45" s="1"/>
  <c r="G13"/>
  <c r="H13"/>
  <c r="H45" s="1"/>
  <c r="I13"/>
  <c r="J13"/>
  <c r="J45" s="1"/>
  <c r="K13"/>
  <c r="K45" s="1"/>
  <c r="L13"/>
  <c r="M13"/>
  <c r="M45" s="1"/>
  <c r="N13"/>
  <c r="N45" s="1"/>
  <c r="O13"/>
  <c r="P13"/>
  <c r="P45" s="1"/>
  <c r="Q13"/>
  <c r="Q45" s="1"/>
  <c r="R13"/>
  <c r="R45" s="1"/>
  <c r="S13"/>
  <c r="S45" s="1"/>
  <c r="T13"/>
  <c r="U13"/>
  <c r="U45" s="1"/>
  <c r="V13"/>
  <c r="V45" s="1"/>
  <c r="W13"/>
  <c r="W45" s="1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D23"/>
  <c r="D12" s="1"/>
  <c r="E23"/>
  <c r="F23"/>
  <c r="F12" s="1"/>
  <c r="G23"/>
  <c r="G12" s="1"/>
  <c r="H23"/>
  <c r="H12" s="1"/>
  <c r="I23"/>
  <c r="I12" s="1"/>
  <c r="J23"/>
  <c r="J12" s="1"/>
  <c r="K23"/>
  <c r="K12" s="1"/>
  <c r="L23"/>
  <c r="L12" s="1"/>
  <c r="M23"/>
  <c r="N23"/>
  <c r="N12" s="1"/>
  <c r="O23"/>
  <c r="O12" s="1"/>
  <c r="P23"/>
  <c r="P12" s="1"/>
  <c r="Q23"/>
  <c r="Q12" s="1"/>
  <c r="R23"/>
  <c r="R12" s="1"/>
  <c r="S23"/>
  <c r="S12" s="1"/>
  <c r="T23"/>
  <c r="T12" s="1"/>
  <c r="U23"/>
  <c r="V23"/>
  <c r="V12" s="1"/>
  <c r="W23"/>
  <c r="W12" s="1"/>
  <c r="W50"/>
  <c r="W64" s="1"/>
  <c r="V50"/>
  <c r="V64" s="1"/>
  <c r="U50"/>
  <c r="U64" s="1"/>
  <c r="T50"/>
  <c r="T64" s="1"/>
  <c r="S50"/>
  <c r="S64" s="1"/>
  <c r="R50"/>
  <c r="R64" s="1"/>
  <c r="Q50"/>
  <c r="Q64" s="1"/>
  <c r="P50"/>
  <c r="P64" s="1"/>
  <c r="O50"/>
  <c r="O64" s="1"/>
  <c r="N50"/>
  <c r="N64" s="1"/>
  <c r="M50"/>
  <c r="M64" s="1"/>
  <c r="L50"/>
  <c r="L64" s="1"/>
  <c r="K50"/>
  <c r="K64" s="1"/>
  <c r="J50"/>
  <c r="J64" s="1"/>
  <c r="I50"/>
  <c r="I64" s="1"/>
  <c r="H50"/>
  <c r="H64" s="1"/>
  <c r="G50"/>
  <c r="G64" s="1"/>
  <c r="F50"/>
  <c r="F64" s="1"/>
  <c r="E50"/>
  <c r="E64" s="1"/>
  <c r="D50"/>
  <c r="D64" s="1"/>
  <c r="W40"/>
  <c r="V40"/>
  <c r="V54" s="1"/>
  <c r="U40"/>
  <c r="T40"/>
  <c r="T54" s="1"/>
  <c r="S40"/>
  <c r="R40"/>
  <c r="R54" s="1"/>
  <c r="Q40"/>
  <c r="P40"/>
  <c r="P54" s="1"/>
  <c r="O40"/>
  <c r="N40"/>
  <c r="N54" s="1"/>
  <c r="M40"/>
  <c r="L40"/>
  <c r="L54" s="1"/>
  <c r="K40"/>
  <c r="J40"/>
  <c r="J54" s="1"/>
  <c r="I40"/>
  <c r="H40"/>
  <c r="H54" s="1"/>
  <c r="G40"/>
  <c r="F40"/>
  <c r="F54" s="1"/>
  <c r="E40"/>
  <c r="D40"/>
  <c r="E54" s="1"/>
  <c r="D54" l="1"/>
  <c r="W54"/>
  <c r="S54"/>
  <c r="O54"/>
  <c r="K54"/>
  <c r="G54"/>
  <c r="U54"/>
  <c r="Q54"/>
  <c r="M54"/>
  <c r="I54"/>
  <c r="L48"/>
  <c r="T10"/>
  <c r="T7" s="1"/>
  <c r="P10"/>
  <c r="P7" s="1"/>
  <c r="L10"/>
  <c r="L7" s="1"/>
  <c r="D10"/>
  <c r="D7" s="1"/>
  <c r="M10"/>
  <c r="M7" s="1"/>
  <c r="I11"/>
  <c r="D45"/>
  <c r="L45"/>
  <c r="T45"/>
  <c r="H48"/>
  <c r="V10"/>
  <c r="V7" s="1"/>
  <c r="R11"/>
  <c r="F11"/>
  <c r="H10"/>
  <c r="H7" s="1"/>
  <c r="T48"/>
  <c r="T62" s="1"/>
  <c r="D48"/>
  <c r="D62" s="1"/>
  <c r="P48"/>
  <c r="W10"/>
  <c r="W7" s="1"/>
  <c r="S10"/>
  <c r="S7" s="1"/>
  <c r="O10"/>
  <c r="O7" s="1"/>
  <c r="K10"/>
  <c r="K7" s="1"/>
  <c r="G10"/>
  <c r="G7" s="1"/>
  <c r="U12"/>
  <c r="M12"/>
  <c r="E12"/>
  <c r="Q11"/>
  <c r="M11"/>
  <c r="E11"/>
  <c r="U10"/>
  <c r="U7" s="1"/>
  <c r="Q10"/>
  <c r="Q7" s="1"/>
  <c r="I10"/>
  <c r="I7" s="1"/>
  <c r="E10"/>
  <c r="E7" s="1"/>
  <c r="V11"/>
  <c r="N11"/>
  <c r="J11"/>
  <c r="R10"/>
  <c r="R7" s="1"/>
  <c r="N10"/>
  <c r="N7" s="1"/>
  <c r="J10"/>
  <c r="J7" s="1"/>
  <c r="F10"/>
  <c r="F7" s="1"/>
  <c r="I45"/>
  <c r="T11"/>
  <c r="P11"/>
  <c r="L11"/>
  <c r="H11"/>
  <c r="D11"/>
  <c r="U11"/>
  <c r="W11"/>
  <c r="S11"/>
  <c r="O11"/>
  <c r="K11"/>
  <c r="G11"/>
  <c r="G45"/>
  <c r="O45"/>
  <c r="G48"/>
  <c r="K48"/>
  <c r="K62" s="1"/>
  <c r="S48"/>
  <c r="S62" s="1"/>
  <c r="F48"/>
  <c r="J48"/>
  <c r="R48"/>
  <c r="R62" s="1"/>
  <c r="E48"/>
  <c r="E62" s="1"/>
  <c r="I48"/>
  <c r="M48"/>
  <c r="Q48"/>
  <c r="Q62" s="1"/>
  <c r="U48"/>
  <c r="U62" s="1"/>
  <c r="O48"/>
  <c r="W48"/>
  <c r="N48"/>
  <c r="N62" s="1"/>
  <c r="V48"/>
  <c r="V62" s="1"/>
  <c r="F59" l="1"/>
  <c r="J59"/>
  <c r="N59"/>
  <c r="R59"/>
  <c r="V59"/>
  <c r="D59"/>
  <c r="H59"/>
  <c r="P59"/>
  <c r="M59"/>
  <c r="L59"/>
  <c r="E59"/>
  <c r="K59"/>
  <c r="O62"/>
  <c r="I62"/>
  <c r="F62"/>
  <c r="O59"/>
  <c r="P62"/>
  <c r="T59"/>
  <c r="S59"/>
  <c r="U59"/>
  <c r="W59"/>
  <c r="G59"/>
  <c r="I59"/>
  <c r="L62"/>
  <c r="W62"/>
  <c r="M62"/>
  <c r="J62"/>
  <c r="G62"/>
  <c r="H62"/>
  <c r="Q59"/>
  <c r="Q46"/>
  <c r="I46"/>
  <c r="S47"/>
  <c r="S61" s="1"/>
  <c r="S44"/>
  <c r="S58" s="1"/>
  <c r="K47"/>
  <c r="K44"/>
  <c r="K58" s="1"/>
  <c r="R46"/>
  <c r="R60" s="1"/>
  <c r="J46"/>
  <c r="T44"/>
  <c r="T47"/>
  <c r="L44"/>
  <c r="L58" s="1"/>
  <c r="L47"/>
  <c r="L61" s="1"/>
  <c r="D44"/>
  <c r="D58" s="1"/>
  <c r="D47"/>
  <c r="D61" s="1"/>
  <c r="S46"/>
  <c r="S60" s="1"/>
  <c r="D46"/>
  <c r="D60" s="1"/>
  <c r="T46"/>
  <c r="P46"/>
  <c r="L46"/>
  <c r="L60" s="1"/>
  <c r="H46"/>
  <c r="H60" s="1"/>
  <c r="V47"/>
  <c r="V44"/>
  <c r="V58" s="1"/>
  <c r="R47"/>
  <c r="R61" s="1"/>
  <c r="R44"/>
  <c r="R58" s="1"/>
  <c r="N47"/>
  <c r="N44"/>
  <c r="N58" s="1"/>
  <c r="J47"/>
  <c r="J61" s="1"/>
  <c r="J44"/>
  <c r="J58" s="1"/>
  <c r="F47"/>
  <c r="F61" s="1"/>
  <c r="F44"/>
  <c r="F58" s="1"/>
  <c r="W47"/>
  <c r="W61" s="1"/>
  <c r="W44"/>
  <c r="W58" s="1"/>
  <c r="U46"/>
  <c r="M46"/>
  <c r="E46"/>
  <c r="E60" s="1"/>
  <c r="O47"/>
  <c r="O61" s="1"/>
  <c r="O44"/>
  <c r="O58" s="1"/>
  <c r="G47"/>
  <c r="G61" s="1"/>
  <c r="G44"/>
  <c r="G58" s="1"/>
  <c r="V46"/>
  <c r="V60" s="1"/>
  <c r="N46"/>
  <c r="F46"/>
  <c r="P47"/>
  <c r="P61" s="1"/>
  <c r="P44"/>
  <c r="P58" s="1"/>
  <c r="H47"/>
  <c r="H61" s="1"/>
  <c r="H44"/>
  <c r="H58" s="1"/>
  <c r="W46"/>
  <c r="W60" s="1"/>
  <c r="O46"/>
  <c r="O60" s="1"/>
  <c r="K46"/>
  <c r="G46"/>
  <c r="U44"/>
  <c r="U58" s="1"/>
  <c r="U47"/>
  <c r="U61" s="1"/>
  <c r="Q47"/>
  <c r="Q61" s="1"/>
  <c r="Q44"/>
  <c r="Q58" s="1"/>
  <c r="M44"/>
  <c r="M58" s="1"/>
  <c r="M47"/>
  <c r="M61" s="1"/>
  <c r="I47"/>
  <c r="I61" s="1"/>
  <c r="I44"/>
  <c r="I58" s="1"/>
  <c r="E44"/>
  <c r="E58" s="1"/>
  <c r="E47"/>
  <c r="E61" s="1"/>
  <c r="K60" l="1"/>
  <c r="N60"/>
  <c r="U60"/>
  <c r="N61"/>
  <c r="V61"/>
  <c r="T60"/>
  <c r="T58"/>
  <c r="K61"/>
  <c r="Q60"/>
  <c r="J60"/>
  <c r="G60"/>
  <c r="F60"/>
  <c r="M60"/>
  <c r="P60"/>
  <c r="T61"/>
  <c r="I60"/>
  <c r="O42"/>
  <c r="O75"/>
  <c r="F75"/>
  <c r="F42"/>
  <c r="M42"/>
  <c r="M75"/>
  <c r="H42"/>
  <c r="H75"/>
  <c r="D42"/>
  <c r="D56" s="1"/>
  <c r="D75"/>
  <c r="R75"/>
  <c r="R42"/>
  <c r="G42"/>
  <c r="G56" s="1"/>
  <c r="G75"/>
  <c r="V75"/>
  <c r="V42"/>
  <c r="P42"/>
  <c r="P56" s="1"/>
  <c r="P75"/>
  <c r="I75"/>
  <c r="I42"/>
  <c r="J75"/>
  <c r="J42"/>
  <c r="K42"/>
  <c r="K75"/>
  <c r="W42"/>
  <c r="W56" s="1"/>
  <c r="W75"/>
  <c r="N75"/>
  <c r="N42"/>
  <c r="E75"/>
  <c r="E42"/>
  <c r="U75"/>
  <c r="U42"/>
  <c r="L42"/>
  <c r="L56" s="1"/>
  <c r="L75"/>
  <c r="T42"/>
  <c r="T75"/>
  <c r="S42"/>
  <c r="S56" s="1"/>
  <c r="S75"/>
  <c r="Q75"/>
  <c r="Q42"/>
  <c r="M56" l="1"/>
  <c r="C75"/>
  <c r="T56"/>
  <c r="K56"/>
  <c r="H56"/>
  <c r="O56"/>
  <c r="E56"/>
  <c r="J56"/>
  <c r="Q56"/>
  <c r="U56"/>
  <c r="N56"/>
  <c r="I56"/>
  <c r="V56"/>
  <c r="R56"/>
  <c r="F56"/>
  <c r="T74"/>
  <c r="T73"/>
  <c r="P74"/>
  <c r="P73"/>
  <c r="L74"/>
  <c r="L73"/>
  <c r="H74"/>
  <c r="H73"/>
  <c r="D73"/>
  <c r="D74"/>
  <c r="Q72"/>
  <c r="M72"/>
  <c r="I72"/>
  <c r="T39"/>
  <c r="T53" s="1"/>
  <c r="P39"/>
  <c r="L68"/>
  <c r="L39"/>
  <c r="H39"/>
  <c r="H53" s="1"/>
  <c r="D39"/>
  <c r="D53" s="1"/>
  <c r="R72"/>
  <c r="N72"/>
  <c r="J72"/>
  <c r="T72"/>
  <c r="P72"/>
  <c r="L72"/>
  <c r="H72"/>
  <c r="D72"/>
  <c r="F74"/>
  <c r="F73"/>
  <c r="J74"/>
  <c r="J73"/>
  <c r="N74"/>
  <c r="N73"/>
  <c r="R74"/>
  <c r="R73"/>
  <c r="V69"/>
  <c r="V74"/>
  <c r="V73"/>
  <c r="U74"/>
  <c r="U73"/>
  <c r="Q74"/>
  <c r="Q69"/>
  <c r="Q73"/>
  <c r="M74"/>
  <c r="M73"/>
  <c r="I74"/>
  <c r="I73"/>
  <c r="E74"/>
  <c r="E73"/>
  <c r="U67"/>
  <c r="U39"/>
  <c r="U53" s="1"/>
  <c r="Q68"/>
  <c r="Q39"/>
  <c r="M39"/>
  <c r="M53" s="1"/>
  <c r="I67"/>
  <c r="I68"/>
  <c r="I39"/>
  <c r="E68"/>
  <c r="E39"/>
  <c r="E53" s="1"/>
  <c r="S72"/>
  <c r="K72"/>
  <c r="G72"/>
  <c r="O72"/>
  <c r="V67"/>
  <c r="V39"/>
  <c r="R68"/>
  <c r="R39"/>
  <c r="R53" s="1"/>
  <c r="N39"/>
  <c r="J68"/>
  <c r="J39"/>
  <c r="J53" s="1"/>
  <c r="F39"/>
  <c r="F53" s="1"/>
  <c r="W73"/>
  <c r="W74"/>
  <c r="S73"/>
  <c r="S74"/>
  <c r="O73"/>
  <c r="O74"/>
  <c r="K74"/>
  <c r="K73"/>
  <c r="G74"/>
  <c r="G73"/>
  <c r="W68"/>
  <c r="W67"/>
  <c r="W39"/>
  <c r="W72"/>
  <c r="S39"/>
  <c r="S53" s="1"/>
  <c r="O39"/>
  <c r="O53" s="1"/>
  <c r="K39"/>
  <c r="G39"/>
  <c r="E72"/>
  <c r="E43"/>
  <c r="E57" s="1"/>
  <c r="L43"/>
  <c r="F72"/>
  <c r="R43"/>
  <c r="R57" s="1"/>
  <c r="I43"/>
  <c r="I57" s="1"/>
  <c r="J43"/>
  <c r="V72"/>
  <c r="O43"/>
  <c r="O57" s="1"/>
  <c r="U72"/>
  <c r="U43"/>
  <c r="S43"/>
  <c r="S57" s="1"/>
  <c r="H43"/>
  <c r="H57" s="1"/>
  <c r="N43"/>
  <c r="N57" s="1"/>
  <c r="F43"/>
  <c r="T43"/>
  <c r="T57" s="1"/>
  <c r="M43"/>
  <c r="M57" s="1"/>
  <c r="P43"/>
  <c r="P57" s="1"/>
  <c r="D43"/>
  <c r="D57" s="1"/>
  <c r="V43"/>
  <c r="V57" s="1"/>
  <c r="G43"/>
  <c r="G57" s="1"/>
  <c r="W43"/>
  <c r="W57" s="1"/>
  <c r="K43"/>
  <c r="K57" s="1"/>
  <c r="Q43"/>
  <c r="Q57" s="1"/>
  <c r="P53" l="1"/>
  <c r="F57"/>
  <c r="U57"/>
  <c r="J57"/>
  <c r="L57"/>
  <c r="K53"/>
  <c r="W53"/>
  <c r="N53"/>
  <c r="C74"/>
  <c r="C72"/>
  <c r="G53"/>
  <c r="V53"/>
  <c r="I53"/>
  <c r="Q53"/>
  <c r="L53"/>
  <c r="C73"/>
  <c r="F69"/>
  <c r="K69"/>
  <c r="O69"/>
  <c r="O68"/>
  <c r="S67"/>
  <c r="S68"/>
  <c r="W69"/>
  <c r="F67"/>
  <c r="P67"/>
  <c r="K68"/>
  <c r="F68"/>
  <c r="R67"/>
  <c r="I69"/>
  <c r="L69"/>
  <c r="N69"/>
  <c r="N67"/>
  <c r="Q67"/>
  <c r="H67"/>
  <c r="T69"/>
  <c r="G67"/>
  <c r="K67"/>
  <c r="O67"/>
  <c r="J67"/>
  <c r="N68"/>
  <c r="E67"/>
  <c r="M68"/>
  <c r="M67"/>
  <c r="U68"/>
  <c r="E69"/>
  <c r="M69"/>
  <c r="U69"/>
  <c r="R69"/>
  <c r="J69"/>
  <c r="T67"/>
  <c r="G69"/>
  <c r="D68"/>
  <c r="T68"/>
  <c r="D69"/>
  <c r="G68"/>
  <c r="S69"/>
  <c r="V68"/>
  <c r="D67"/>
  <c r="H68"/>
  <c r="L67"/>
  <c r="P68"/>
  <c r="H69"/>
  <c r="P69"/>
  <c r="C67" l="1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<sst xmlns="http://schemas.openxmlformats.org/spreadsheetml/2006/main" count="95" uniqueCount="65">
  <si>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</si>
  <si>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</si>
  <si>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</si>
  <si>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</si>
  <si>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</si>
  <si>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</si>
  <si>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</si>
  <si>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</si>
  <si>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</si>
  <si>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</si>
  <si>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</si>
  <si>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</si>
  <si>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</si>
  <si>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</si>
  <si>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</si>
  <si>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</si>
  <si>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</si>
  <si>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</si>
  <si>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</si>
  <si>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</si>
  <si>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</si>
  <si>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</si>
  <si>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</si>
  <si>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</si>
  <si>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</si>
  <si>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</si>
  <si>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</si>
  <si>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</si>
  <si>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</si>
  <si>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</si>
  <si>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</si>
  <si>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</si>
  <si>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</si>
  <si>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</si>
  <si>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</si>
  <si>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</si>
  <si>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</si>
  <si>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</si>
  <si>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</si>
  <si>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</si>
  <si>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</si>
  <si>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</si>
  <si>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</si>
  <si>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</si>
  <si>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</si>
  <si>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</si>
  <si>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</si>
  <si>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</si>
  <si>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</si>
  <si>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</si>
  <si>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</si>
  <si>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</si>
  <si>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</si>
  <si>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</si>
  <si>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</si>
  <si>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</si>
  <si>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</si>
  <si>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</si>
  <si>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</si>
  <si>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</si>
  <si>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</si>
  <si>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</si>
  <si>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</si>
  <si>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Kyrgyzstan</t>
  </si>
  <si>
    <t>KGZ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</si>
</sst>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39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Wealth_KGZ!$B$54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Wealth_KGZ!$D$52:$W$52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Wealth_KGZ!$D$54:$W$54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0.23369582927348365</c:v>
                </c:pt>
                <c:pt idx="2">
                  <c:v>-0.57469151792961526</c:v>
                </c:pt>
                <c:pt idx="3">
                  <c:v>-2.5827525052270928</c:v>
                </c:pt>
                <c:pt idx="4">
                  <c:v>-3.1966257380124818</c:v>
                </c:pt>
                <c:pt idx="5">
                  <c:v>-4.7224185419095788</c:v>
                </c:pt>
                <c:pt idx="6">
                  <c:v>-7.5275076850139229</c:v>
                </c:pt>
                <c:pt idx="7">
                  <c:v>-10.300560629894306</c:v>
                </c:pt>
                <c:pt idx="8">
                  <c:v>-12.084154413818593</c:v>
                </c:pt>
                <c:pt idx="9">
                  <c:v>-12.64940612108636</c:v>
                </c:pt>
                <c:pt idx="10">
                  <c:v>-12.893867962522132</c:v>
                </c:pt>
                <c:pt idx="11">
                  <c:v>-13.1061758212621</c:v>
                </c:pt>
                <c:pt idx="12">
                  <c:v>-13.382859810808068</c:v>
                </c:pt>
                <c:pt idx="13">
                  <c:v>-13.482148844797937</c:v>
                </c:pt>
                <c:pt idx="14">
                  <c:v>-13.461740395996147</c:v>
                </c:pt>
                <c:pt idx="15">
                  <c:v>-11.83763027015161</c:v>
                </c:pt>
                <c:pt idx="16">
                  <c:v>-9.9777944254557447</c:v>
                </c:pt>
                <c:pt idx="17">
                  <c:v>-7.5991349089175708</c:v>
                </c:pt>
                <c:pt idx="18">
                  <c:v>-4.8857111913526818</c:v>
                </c:pt>
                <c:pt idx="19">
                  <c:v>-3.0555739496679668</c:v>
                </c:pt>
              </c:numCache>
            </c:numRef>
          </c:val>
        </c:ser>
        <c:ser>
          <c:idx val="1"/>
          <c:order val="1"/>
          <c:tx>
            <c:strRef>
              <c:f>Wealth_KGZ!$B$55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Wealth_KGZ!$D$52:$W$52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Wealth_KGZ!$D$55:$W$55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0.66698700023601898</c:v>
                </c:pt>
                <c:pt idx="2">
                  <c:v>1.4858207661756939</c:v>
                </c:pt>
                <c:pt idx="3">
                  <c:v>2.4178849935723612</c:v>
                </c:pt>
                <c:pt idx="4">
                  <c:v>3.439227308428161</c:v>
                </c:pt>
                <c:pt idx="5">
                  <c:v>0.89147175509329823</c:v>
                </c:pt>
                <c:pt idx="6">
                  <c:v>2.4074603319409471</c:v>
                </c:pt>
                <c:pt idx="7">
                  <c:v>3.9937663095042986</c:v>
                </c:pt>
                <c:pt idx="8">
                  <c:v>5.7064195086317993</c:v>
                </c:pt>
                <c:pt idx="9">
                  <c:v>7.5757752283725832</c:v>
                </c:pt>
                <c:pt idx="10">
                  <c:v>8.0337516763080643</c:v>
                </c:pt>
                <c:pt idx="11">
                  <c:v>8.6233712627689521</c:v>
                </c:pt>
                <c:pt idx="12">
                  <c:v>9.0056044947604441</c:v>
                </c:pt>
                <c:pt idx="13">
                  <c:v>9.3321353768524453</c:v>
                </c:pt>
                <c:pt idx="14">
                  <c:v>10.397559629590415</c:v>
                </c:pt>
                <c:pt idx="15">
                  <c:v>11.739271518560068</c:v>
                </c:pt>
                <c:pt idx="16">
                  <c:v>12.341767862672114</c:v>
                </c:pt>
                <c:pt idx="17">
                  <c:v>12.744697542339489</c:v>
                </c:pt>
                <c:pt idx="18">
                  <c:v>13.089568855160238</c:v>
                </c:pt>
                <c:pt idx="19">
                  <c:v>13.464696214885574</c:v>
                </c:pt>
              </c:numCache>
            </c:numRef>
          </c:val>
        </c:ser>
        <c:ser>
          <c:idx val="2"/>
          <c:order val="2"/>
          <c:tx>
            <c:strRef>
              <c:f>Wealth_KGZ!$B$56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Wealth_KGZ!$D$52:$W$52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Wealth_KGZ!$D$56:$W$56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-0.59798627261743453</c:v>
                </c:pt>
                <c:pt idx="2">
                  <c:v>-1.0420422117757733</c:v>
                </c:pt>
                <c:pt idx="3">
                  <c:v>-1.5458668963599376</c:v>
                </c:pt>
                <c:pt idx="4">
                  <c:v>-2.302647473304209</c:v>
                </c:pt>
                <c:pt idx="5">
                  <c:v>-3.3972425889140179</c:v>
                </c:pt>
                <c:pt idx="6">
                  <c:v>-4.7430003593443963</c:v>
                </c:pt>
                <c:pt idx="7">
                  <c:v>-6.1176038986411001</c:v>
                </c:pt>
                <c:pt idx="8">
                  <c:v>-7.2604265433391602</c:v>
                </c:pt>
                <c:pt idx="9">
                  <c:v>-8.0227969415610509</c:v>
                </c:pt>
                <c:pt idx="10">
                  <c:v>-8.360130813242117</c:v>
                </c:pt>
                <c:pt idx="11">
                  <c:v>-8.3503551877988418</c:v>
                </c:pt>
                <c:pt idx="12">
                  <c:v>-8.1723455392791031</c:v>
                </c:pt>
                <c:pt idx="13">
                  <c:v>-8.0774909730032327</c:v>
                </c:pt>
                <c:pt idx="14">
                  <c:v>-8.2387774569984256</c:v>
                </c:pt>
                <c:pt idx="15">
                  <c:v>-6.6390130527342661</c:v>
                </c:pt>
                <c:pt idx="16">
                  <c:v>-5.3176572914784836</c:v>
                </c:pt>
                <c:pt idx="17">
                  <c:v>-4.2052567217011116</c:v>
                </c:pt>
                <c:pt idx="18">
                  <c:v>-3.1595818603623371</c:v>
                </c:pt>
                <c:pt idx="19">
                  <c:v>-2.0750381125404727</c:v>
                </c:pt>
              </c:numCache>
            </c:numRef>
          </c:val>
        </c:ser>
        <c:ser>
          <c:idx val="4"/>
          <c:order val="3"/>
          <c:tx>
            <c:strRef>
              <c:f>Wealth_KGZ!$B$53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Wealth_KGZ!$D$52:$W$52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Wealth_KGZ!$D$53:$W$53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5.2620736984354544E-2</c:v>
                </c:pt>
                <c:pt idx="2">
                  <c:v>-5.4250627041407817E-2</c:v>
                </c:pt>
                <c:pt idx="3">
                  <c:v>-0.45969068214395392</c:v>
                </c:pt>
                <c:pt idx="4">
                  <c:v>-0.57023666586870636</c:v>
                </c:pt>
                <c:pt idx="5">
                  <c:v>-2.2751679854205231</c:v>
                </c:pt>
                <c:pt idx="6">
                  <c:v>-3.0225539699085591</c:v>
                </c:pt>
                <c:pt idx="7">
                  <c:v>-3.7489118135343835</c:v>
                </c:pt>
                <c:pt idx="8">
                  <c:v>-4.0814895703752736</c:v>
                </c:pt>
                <c:pt idx="9">
                  <c:v>-3.8911579557466269</c:v>
                </c:pt>
                <c:pt idx="10">
                  <c:v>-3.9318770390514901</c:v>
                </c:pt>
                <c:pt idx="11">
                  <c:v>-3.7816153354649717</c:v>
                </c:pt>
                <c:pt idx="12">
                  <c:v>-3.6525587657153413</c:v>
                </c:pt>
                <c:pt idx="13">
                  <c:v>-3.5291335758299569</c:v>
                </c:pt>
                <c:pt idx="14">
                  <c:v>-3.2228602758717195</c:v>
                </c:pt>
                <c:pt idx="15">
                  <c:v>-1.7050935630710584</c:v>
                </c:pt>
                <c:pt idx="16">
                  <c:v>-0.48910110102547977</c:v>
                </c:pt>
                <c:pt idx="17">
                  <c:v>0.71143564077613686</c:v>
                </c:pt>
                <c:pt idx="18">
                  <c:v>1.9531878812717007</c:v>
                </c:pt>
                <c:pt idx="19">
                  <c:v>2.9897535876810322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Wealth_KGZ!$D$64:$W$64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-14.508056126320978</c:v>
                </c:pt>
                <c:pt idx="2">
                  <c:v>-28.208253126177762</c:v>
                </c:pt>
                <c:pt idx="3">
                  <c:v>-43.084722453244474</c:v>
                </c:pt>
                <c:pt idx="4">
                  <c:v>-46.750624208590487</c:v>
                </c:pt>
                <c:pt idx="5">
                  <c:v>-43.794304516247685</c:v>
                </c:pt>
                <c:pt idx="6">
                  <c:v>-39.270046512155822</c:v>
                </c:pt>
                <c:pt idx="7">
                  <c:v>-39.06921488555345</c:v>
                </c:pt>
                <c:pt idx="8">
                  <c:v>-37.808581673200912</c:v>
                </c:pt>
                <c:pt idx="9">
                  <c:v>-35.164246618196835</c:v>
                </c:pt>
                <c:pt idx="10">
                  <c:v>-32.166997531704922</c:v>
                </c:pt>
                <c:pt idx="11">
                  <c:v>-32.378673737713356</c:v>
                </c:pt>
                <c:pt idx="12">
                  <c:v>-27.706445153421434</c:v>
                </c:pt>
                <c:pt idx="13">
                  <c:v>-22.780998451516886</c:v>
                </c:pt>
                <c:pt idx="14">
                  <c:v>-23.283649807921748</c:v>
                </c:pt>
                <c:pt idx="15">
                  <c:v>-21.54646772218808</c:v>
                </c:pt>
                <c:pt idx="16">
                  <c:v>-15.763722227983623</c:v>
                </c:pt>
                <c:pt idx="17">
                  <c:v>-9.8251194444916816</c:v>
                </c:pt>
                <c:pt idx="18">
                  <c:v>-8.3980356902765507</c:v>
                </c:pt>
                <c:pt idx="19">
                  <c:v>-10.714556296810274</c:v>
                </c:pt>
              </c:numCache>
            </c:numRef>
          </c:val>
        </c:ser>
        <c:marker val="1"/>
        <c:axId val="73305472"/>
        <c:axId val="76948608"/>
      </c:lineChart>
      <c:catAx>
        <c:axId val="73305472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6948608"/>
        <c:crosses val="autoZero"/>
        <c:auto val="1"/>
        <c:lblAlgn val="ctr"/>
        <c:lblOffset val="100"/>
      </c:catAx>
      <c:valAx>
        <c:axId val="7694860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3305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98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41" l="0.70000000000000162" r="0.70000000000000162" t="0.750000000000014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Wealth_KGZ!$B$40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Wealth_KGZ!$D$38:$W$38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Wealth_KGZ!$D$40:$W$40</c:f>
              <c:numCache>
                <c:formatCode>_(* #,##0_);_(* \(#,##0\);_(* "-"??_);_(@_)</c:formatCode>
                <c:ptCount val="20"/>
                <c:pt idx="0">
                  <c:v>2040.3539087985471</c:v>
                </c:pt>
                <c:pt idx="1">
                  <c:v>2045.1221307858277</c:v>
                </c:pt>
                <c:pt idx="2">
                  <c:v>2028.6281679489364</c:v>
                </c:pt>
                <c:pt idx="3">
                  <c:v>1987.6566171035538</c:v>
                </c:pt>
                <c:pt idx="4">
                  <c:v>1975.1314306033489</c:v>
                </c:pt>
                <c:pt idx="5">
                  <c:v>1943.9998574888677</c:v>
                </c:pt>
                <c:pt idx="6">
                  <c:v>1886.7661115122544</c:v>
                </c:pt>
                <c:pt idx="7">
                  <c:v>1830.1860173583343</c:v>
                </c:pt>
                <c:pt idx="8">
                  <c:v>1793.7943918709473</c:v>
                </c:pt>
                <c:pt idx="9">
                  <c:v>1782.2612565671589</c:v>
                </c:pt>
                <c:pt idx="10">
                  <c:v>1777.2733698299032</c:v>
                </c:pt>
                <c:pt idx="11">
                  <c:v>1772.9415381354158</c:v>
                </c:pt>
                <c:pt idx="12">
                  <c:v>1767.2962055396949</c:v>
                </c:pt>
                <c:pt idx="13">
                  <c:v>1765.2703578536741</c:v>
                </c:pt>
                <c:pt idx="14">
                  <c:v>1765.6867624365266</c:v>
                </c:pt>
                <c:pt idx="15">
                  <c:v>1798.8243568723888</c:v>
                </c:pt>
                <c:pt idx="16">
                  <c:v>1836.7715902268774</c:v>
                </c:pt>
                <c:pt idx="17">
                  <c:v>1885.3046626495725</c:v>
                </c:pt>
                <c:pt idx="18">
                  <c:v>1940.6681095331746</c:v>
                </c:pt>
                <c:pt idx="19">
                  <c:v>1978.0093862802667</c:v>
                </c:pt>
              </c:numCache>
            </c:numRef>
          </c:val>
        </c:ser>
        <c:ser>
          <c:idx val="1"/>
          <c:order val="1"/>
          <c:tx>
            <c:strRef>
              <c:f>Wealth_KGZ!$B$41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Wealth_KGZ!$D$38:$W$38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Wealth_KGZ!$D$41:$W$41</c:f>
              <c:numCache>
                <c:formatCode>General</c:formatCode>
                <c:ptCount val="20"/>
                <c:pt idx="0">
                  <c:v>2672.1703365928493</c:v>
                </c:pt>
                <c:pt idx="1">
                  <c:v>2689.9933653620865</c:v>
                </c:pt>
                <c:pt idx="2">
                  <c:v>2711.8739983615328</c:v>
                </c:pt>
                <c:pt idx="3">
                  <c:v>2736.7803421640197</c:v>
                </c:pt>
                <c:pt idx="4">
                  <c:v>2764.0723485366671</c:v>
                </c:pt>
                <c:pt idx="5">
                  <c:v>2695.9919803915559</c:v>
                </c:pt>
                <c:pt idx="6">
                  <c:v>2736.5017774482149</c:v>
                </c:pt>
                <c:pt idx="7">
                  <c:v>2778.8905752282622</c:v>
                </c:pt>
                <c:pt idx="8">
                  <c:v>2824.6555859840555</c:v>
                </c:pt>
                <c:pt idx="9">
                  <c:v>2874.6079550123709</c:v>
                </c:pt>
                <c:pt idx="10">
                  <c:v>2886.8458658026839</c:v>
                </c:pt>
                <c:pt idx="11">
                  <c:v>2902.6015054908335</c:v>
                </c:pt>
                <c:pt idx="12">
                  <c:v>2912.81542853271</c:v>
                </c:pt>
                <c:pt idx="13">
                  <c:v>2921.5408899037875</c:v>
                </c:pt>
                <c:pt idx="14">
                  <c:v>2950.0108407443176</c:v>
                </c:pt>
                <c:pt idx="15">
                  <c:v>2985.8636678439043</c:v>
                </c:pt>
                <c:pt idx="16">
                  <c:v>3001.9633964303225</c:v>
                </c:pt>
                <c:pt idx="17">
                  <c:v>3012.7303638077228</c:v>
                </c:pt>
                <c:pt idx="18">
                  <c:v>3021.9459127283371</c:v>
                </c:pt>
                <c:pt idx="19">
                  <c:v>3031.9699547593618</c:v>
                </c:pt>
              </c:numCache>
            </c:numRef>
          </c:val>
        </c:ser>
        <c:ser>
          <c:idx val="2"/>
          <c:order val="2"/>
          <c:tx>
            <c:strRef>
              <c:f>Wealth_KGZ!$B$42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Wealth_KGZ!$D$38:$W$38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Wealth_KGZ!$D$42:$W$42</c:f>
              <c:numCache>
                <c:formatCode>_(* #,##0_);_(* \(#,##0\);_(* "-"??_);_(@_)</c:formatCode>
                <c:ptCount val="20"/>
                <c:pt idx="0">
                  <c:v>3091.1879938608126</c:v>
                </c:pt>
                <c:pt idx="1">
                  <c:v>3072.7031139967266</c:v>
                </c:pt>
                <c:pt idx="2">
                  <c:v>3058.9765101194384</c:v>
                </c:pt>
                <c:pt idx="3">
                  <c:v>3043.4023419594655</c:v>
                </c:pt>
                <c:pt idx="4">
                  <c:v>3020.0088316250935</c:v>
                </c:pt>
                <c:pt idx="5">
                  <c:v>2986.1728388299762</c:v>
                </c:pt>
                <c:pt idx="6">
                  <c:v>2944.5729362039833</c:v>
                </c:pt>
                <c:pt idx="7">
                  <c:v>2902.081356634058</c:v>
                </c:pt>
                <c:pt idx="8">
                  <c:v>2866.754560250029</c:v>
                </c:pt>
                <c:pt idx="9">
                  <c:v>2843.188258031445</c:v>
                </c:pt>
                <c:pt idx="10">
                  <c:v>2832.760633890814</c:v>
                </c:pt>
                <c:pt idx="11">
                  <c:v>2833.0628168508415</c:v>
                </c:pt>
                <c:pt idx="12">
                  <c:v>2838.5654297337974</c:v>
                </c:pt>
                <c:pt idx="13">
                  <c:v>2841.4975626981459</c:v>
                </c:pt>
                <c:pt idx="14">
                  <c:v>2836.5118942691661</c:v>
                </c:pt>
                <c:pt idx="15">
                  <c:v>2885.9636194638388</c:v>
                </c:pt>
                <c:pt idx="16">
                  <c:v>2926.8092101119655</c:v>
                </c:pt>
                <c:pt idx="17">
                  <c:v>2961.195602968563</c:v>
                </c:pt>
                <c:pt idx="18">
                  <c:v>2993.5193787370881</c:v>
                </c:pt>
                <c:pt idx="19">
                  <c:v>3027.0446648579255</c:v>
                </c:pt>
              </c:numCache>
            </c:numRef>
          </c:val>
        </c:ser>
        <c:overlap val="100"/>
        <c:axId val="71715456"/>
        <c:axId val="71737728"/>
      </c:barChart>
      <c:catAx>
        <c:axId val="71715456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1737728"/>
        <c:crosses val="autoZero"/>
        <c:auto val="1"/>
        <c:lblAlgn val="ctr"/>
        <c:lblOffset val="100"/>
      </c:catAx>
      <c:valAx>
        <c:axId val="7173772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1715456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41" l="0.70000000000000162" r="0.70000000000000162" t="0.750000000000014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Wealth_KGZ!$B$67:$B$69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Wealth_KGZ!$C$67:$C$69</c:f>
              <c:numCache>
                <c:formatCode>_(* #,##0_);_(* \(#,##0\);_(* "-"??_);_(@_)</c:formatCode>
                <c:ptCount val="3"/>
                <c:pt idx="0">
                  <c:v>24.482852737367047</c:v>
                </c:pt>
                <c:pt idx="1">
                  <c:v>37.21458166470439</c:v>
                </c:pt>
                <c:pt idx="2">
                  <c:v>38.302565597928577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Wealth_KGZ!$B$72:$B$75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Wealth_KGZ!$C$72:$C$75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43.334944682327311</c:v>
                </c:pt>
                <c:pt idx="2">
                  <c:v>56.665055317672682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66"/>
  <sheetViews>
    <sheetView tabSelected="1" zoomScale="80" zoomScaleNormal="80" workbookViewId="0">
      <pane xSplit="3" ySplit="6" topLeftCell="D37" activePane="bottomRight" state="frozen"/>
      <selection pane="topRight" activeCell="D1" sqref="D1"/>
      <selection pane="bottomLeft" activeCell="A7" sqref="A7"/>
      <selection pane="bottomRight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23" width="20.7109375" customWidth="1"/>
  </cols>
  <sheetData>
    <row r="1" spans="1:23" ht="21">
      <c r="A1" s="3" t="s">
        <v>0</v>
      </c>
      <c r="B1" s="4" t="s">
        <v>63</v>
      </c>
    </row>
    <row r="2" spans="1:23" ht="21">
      <c r="A2" s="3" t="s">
        <v>1</v>
      </c>
      <c r="B2" s="4" t="s">
        <v>64</v>
      </c>
    </row>
    <row r="3" spans="1:23" ht="21">
      <c r="A3" s="3" t="s">
        <v>39</v>
      </c>
      <c r="B3" s="4" t="s">
        <v>40</v>
      </c>
    </row>
    <row r="4" spans="1:23" ht="21" customHeight="1">
      <c r="A4" s="3" t="s">
        <v>4</v>
      </c>
      <c r="B4" s="4" t="s">
        <v>30</v>
      </c>
    </row>
    <row r="6" spans="1:23">
      <c r="A6" s="1" t="s">
        <v>2</v>
      </c>
      <c r="B6" s="1" t="s">
        <v>3</v>
      </c>
      <c r="C6" s="1" t="s">
        <v>37</v>
      </c>
      <c r="D6" s="1">
        <v>1991</v>
      </c>
      <c r="E6" s="1">
        <v>1992</v>
      </c>
      <c r="F6" s="1">
        <v>1993</v>
      </c>
      <c r="G6" s="1">
        <v>1994</v>
      </c>
      <c r="H6" s="1">
        <v>1995</v>
      </c>
      <c r="I6" s="1">
        <v>1996</v>
      </c>
      <c r="J6" s="1">
        <v>1997</v>
      </c>
      <c r="K6" s="1">
        <v>1998</v>
      </c>
      <c r="L6" s="1">
        <v>1999</v>
      </c>
      <c r="M6" s="1">
        <v>2000</v>
      </c>
      <c r="N6" s="1">
        <v>2001</v>
      </c>
      <c r="O6" s="1">
        <v>2002</v>
      </c>
      <c r="P6" s="1">
        <v>2003</v>
      </c>
      <c r="Q6" s="1">
        <v>2004</v>
      </c>
      <c r="R6" s="1">
        <v>2005</v>
      </c>
      <c r="S6" s="1">
        <v>2006</v>
      </c>
      <c r="T6" s="1">
        <v>2007</v>
      </c>
      <c r="U6" s="1">
        <v>2008</v>
      </c>
      <c r="V6" s="1">
        <v>2009</v>
      </c>
      <c r="W6" s="1">
        <v>2010</v>
      </c>
    </row>
    <row r="7" spans="1:23" ht="16.5">
      <c r="A7" s="24" t="s">
        <v>29</v>
      </c>
      <c r="B7" s="23" t="s">
        <v>28</v>
      </c>
      <c r="D7" s="13">
        <f t="shared" ref="D7:W7" si="0">+D8+D9+D10</f>
        <v>34660827815.04232</v>
      </c>
      <c r="E7" s="13">
        <f t="shared" si="0"/>
        <v>34950934842.088676</v>
      </c>
      <c r="F7" s="13">
        <f t="shared" si="0"/>
        <v>35148842022.487991</v>
      </c>
      <c r="G7" s="13">
        <f t="shared" si="0"/>
        <v>35287328682.131226</v>
      </c>
      <c r="H7" s="13">
        <f t="shared" si="0"/>
        <v>35631351802.335831</v>
      </c>
      <c r="I7" s="13">
        <f t="shared" si="0"/>
        <v>35528890388.32856</v>
      </c>
      <c r="J7" s="13">
        <f t="shared" si="0"/>
        <v>35865988012.591354</v>
      </c>
      <c r="K7" s="13">
        <f t="shared" si="0"/>
        <v>36232849496.507034</v>
      </c>
      <c r="L7" s="13">
        <f t="shared" si="0"/>
        <v>36669006529.563911</v>
      </c>
      <c r="M7" s="13">
        <f t="shared" si="0"/>
        <v>37161659753.301926</v>
      </c>
      <c r="N7" s="13">
        <f t="shared" si="0"/>
        <v>37394016963.910019</v>
      </c>
      <c r="O7" s="13">
        <f t="shared" si="0"/>
        <v>37563234960.755997</v>
      </c>
      <c r="P7" s="13">
        <f t="shared" si="0"/>
        <v>37656151235.159668</v>
      </c>
      <c r="Q7" s="13">
        <f t="shared" si="0"/>
        <v>37779808971.890869</v>
      </c>
      <c r="R7" s="13">
        <f t="shared" si="0"/>
        <v>38081117677.961464</v>
      </c>
      <c r="S7" s="13">
        <f t="shared" si="0"/>
        <v>38995475859.157982</v>
      </c>
      <c r="T7" s="13">
        <f t="shared" si="0"/>
        <v>39908785688.110657</v>
      </c>
      <c r="U7" s="13">
        <f t="shared" si="0"/>
        <v>40900253555.517624</v>
      </c>
      <c r="V7" s="13">
        <f t="shared" si="0"/>
        <v>41935935806.523102</v>
      </c>
      <c r="W7" s="13">
        <f t="shared" si="0"/>
        <v>42871278303.810867</v>
      </c>
    </row>
    <row r="8" spans="1:23" s="22" customFormat="1" ht="15.75">
      <c r="A8" s="19">
        <v>1</v>
      </c>
      <c r="B8" s="20" t="s">
        <v>5</v>
      </c>
      <c r="C8" s="20"/>
      <c r="D8" s="21">
        <v>9062399194.9492722</v>
      </c>
      <c r="E8" s="21">
        <v>9154788796.4939365</v>
      </c>
      <c r="F8" s="21">
        <v>9142140642.4364624</v>
      </c>
      <c r="G8" s="21">
        <v>9029421134.3773174</v>
      </c>
      <c r="H8" s="21">
        <v>9070070172.0737095</v>
      </c>
      <c r="I8" s="21">
        <v>9056735696.0669994</v>
      </c>
      <c r="J8" s="21">
        <v>8941880821.9439011</v>
      </c>
      <c r="K8" s="21">
        <v>8828579423.554348</v>
      </c>
      <c r="L8" s="21">
        <v>8787556563.5328693</v>
      </c>
      <c r="M8" s="21">
        <v>8830837187.1017857</v>
      </c>
      <c r="N8" s="21">
        <v>8864940041.4028454</v>
      </c>
      <c r="O8" s="21">
        <v>8869478676.3562012</v>
      </c>
      <c r="P8" s="21">
        <v>8851234416.4223213</v>
      </c>
      <c r="Q8" s="21">
        <v>8858772744.6607132</v>
      </c>
      <c r="R8" s="21">
        <v>8903265382.8614521</v>
      </c>
      <c r="S8" s="21">
        <v>9144726554.8167248</v>
      </c>
      <c r="T8" s="21">
        <v>9439560434.524641</v>
      </c>
      <c r="U8" s="21">
        <v>9811321536.1132889</v>
      </c>
      <c r="V8" s="21">
        <v>10229055894.529751</v>
      </c>
      <c r="W8" s="21">
        <v>10551143162.512081</v>
      </c>
    </row>
    <row r="9" spans="1:23" s="22" customFormat="1" ht="15.75">
      <c r="A9" s="19">
        <v>2</v>
      </c>
      <c r="B9" s="20" t="s">
        <v>38</v>
      </c>
      <c r="C9" s="20"/>
      <c r="D9" s="21">
        <v>11868663667.944746</v>
      </c>
      <c r="E9" s="21">
        <v>12041491680.693569</v>
      </c>
      <c r="F9" s="21">
        <v>12221231021.678144</v>
      </c>
      <c r="G9" s="21">
        <v>12432500689.024574</v>
      </c>
      <c r="H9" s="21">
        <v>12692993374.247427</v>
      </c>
      <c r="I9" s="21">
        <v>12560127878.127886</v>
      </c>
      <c r="J9" s="21">
        <v>12969001623.294559</v>
      </c>
      <c r="K9" s="21">
        <v>13405006879.126356</v>
      </c>
      <c r="L9" s="21">
        <v>13837606387.231783</v>
      </c>
      <c r="M9" s="21">
        <v>14243251225.893044</v>
      </c>
      <c r="N9" s="21">
        <v>14399425515.255299</v>
      </c>
      <c r="O9" s="21">
        <v>14520818428.105442</v>
      </c>
      <c r="P9" s="21">
        <v>14588393325.860945</v>
      </c>
      <c r="Q9" s="21">
        <v>14661361469.502913</v>
      </c>
      <c r="R9" s="21">
        <v>14875078613.163168</v>
      </c>
      <c r="S9" s="21">
        <v>15179306788.946079</v>
      </c>
      <c r="T9" s="21">
        <v>15427729312.458868</v>
      </c>
      <c r="U9" s="21">
        <v>15678562137.213223</v>
      </c>
      <c r="V9" s="21">
        <v>15928356579.724312</v>
      </c>
      <c r="W9" s="21">
        <v>16173203867.986345</v>
      </c>
    </row>
    <row r="10" spans="1:23" s="22" customFormat="1" ht="15.75">
      <c r="A10" s="19">
        <v>3</v>
      </c>
      <c r="B10" s="20" t="s">
        <v>10</v>
      </c>
      <c r="C10" s="20"/>
      <c r="D10" s="21">
        <f t="shared" ref="D10:W10" si="1">+D13+D16+D19+D23</f>
        <v>13729764952.148302</v>
      </c>
      <c r="E10" s="21">
        <f t="shared" si="1"/>
        <v>13754654364.901169</v>
      </c>
      <c r="F10" s="21">
        <f t="shared" si="1"/>
        <v>13785470358.373386</v>
      </c>
      <c r="G10" s="21">
        <f t="shared" si="1"/>
        <v>13825406858.729336</v>
      </c>
      <c r="H10" s="21">
        <f t="shared" si="1"/>
        <v>13868288256.014698</v>
      </c>
      <c r="I10" s="21">
        <f t="shared" si="1"/>
        <v>13912026814.133675</v>
      </c>
      <c r="J10" s="21">
        <f t="shared" si="1"/>
        <v>13955105567.352898</v>
      </c>
      <c r="K10" s="21">
        <f t="shared" si="1"/>
        <v>13999263193.826334</v>
      </c>
      <c r="L10" s="21">
        <f t="shared" si="1"/>
        <v>14043843578.799261</v>
      </c>
      <c r="M10" s="21">
        <f t="shared" si="1"/>
        <v>14087571340.307102</v>
      </c>
      <c r="N10" s="21">
        <f t="shared" si="1"/>
        <v>14129651407.251879</v>
      </c>
      <c r="O10" s="21">
        <f t="shared" si="1"/>
        <v>14172937856.294353</v>
      </c>
      <c r="P10" s="21">
        <f t="shared" si="1"/>
        <v>14216523492.876408</v>
      </c>
      <c r="Q10" s="21">
        <f t="shared" si="1"/>
        <v>14259674757.727245</v>
      </c>
      <c r="R10" s="21">
        <f t="shared" si="1"/>
        <v>14302773681.936846</v>
      </c>
      <c r="S10" s="21">
        <f t="shared" si="1"/>
        <v>14671442515.39518</v>
      </c>
      <c r="T10" s="21">
        <f t="shared" si="1"/>
        <v>15041495941.127146</v>
      </c>
      <c r="U10" s="21">
        <f t="shared" si="1"/>
        <v>15410369882.191109</v>
      </c>
      <c r="V10" s="21">
        <f t="shared" si="1"/>
        <v>15778523332.269043</v>
      </c>
      <c r="W10" s="21">
        <f t="shared" si="1"/>
        <v>16146931273.312435</v>
      </c>
    </row>
    <row r="11" spans="1:23" s="22" customFormat="1" ht="15.75">
      <c r="A11" s="27">
        <v>3.1</v>
      </c>
      <c r="B11" s="26" t="s">
        <v>32</v>
      </c>
      <c r="C11" s="20"/>
      <c r="D11" s="38">
        <f t="shared" ref="D11:W11" si="2">+D13+D16</f>
        <v>5505672872.8940372</v>
      </c>
      <c r="E11" s="38">
        <f t="shared" si="2"/>
        <v>5557564907.2584915</v>
      </c>
      <c r="F11" s="38">
        <f t="shared" si="2"/>
        <v>5609456941.6229458</v>
      </c>
      <c r="G11" s="38">
        <f t="shared" si="2"/>
        <v>5661348975.987402</v>
      </c>
      <c r="H11" s="38">
        <f t="shared" si="2"/>
        <v>5713241010.3518562</v>
      </c>
      <c r="I11" s="38">
        <f t="shared" si="2"/>
        <v>5765133044.7163115</v>
      </c>
      <c r="J11" s="38">
        <f t="shared" si="2"/>
        <v>5817025079.0807667</v>
      </c>
      <c r="K11" s="38">
        <f t="shared" si="2"/>
        <v>5868917113.4452209</v>
      </c>
      <c r="L11" s="38">
        <f t="shared" si="2"/>
        <v>5920809147.8096771</v>
      </c>
      <c r="M11" s="38">
        <f t="shared" si="2"/>
        <v>5972701182.1741314</v>
      </c>
      <c r="N11" s="38">
        <f t="shared" si="2"/>
        <v>6023487261.1043863</v>
      </c>
      <c r="O11" s="38">
        <f t="shared" si="2"/>
        <v>6074273340.0346413</v>
      </c>
      <c r="P11" s="38">
        <f t="shared" si="2"/>
        <v>6125059418.9648952</v>
      </c>
      <c r="Q11" s="38">
        <f t="shared" si="2"/>
        <v>6175845497.8951511</v>
      </c>
      <c r="R11" s="38">
        <f t="shared" si="2"/>
        <v>6226631576.825407</v>
      </c>
      <c r="S11" s="38">
        <f t="shared" si="2"/>
        <v>6602765620.6213379</v>
      </c>
      <c r="T11" s="38">
        <f t="shared" si="2"/>
        <v>6978899664.4172707</v>
      </c>
      <c r="U11" s="38">
        <f t="shared" si="2"/>
        <v>7355033708.2132025</v>
      </c>
      <c r="V11" s="38">
        <f t="shared" si="2"/>
        <v>7731167752.0091343</v>
      </c>
      <c r="W11" s="38">
        <f t="shared" si="2"/>
        <v>8107301795.8050661</v>
      </c>
    </row>
    <row r="12" spans="1:23" s="22" customFormat="1" ht="15.75">
      <c r="A12" s="27">
        <v>3.2</v>
      </c>
      <c r="B12" s="26" t="s">
        <v>33</v>
      </c>
      <c r="C12" s="20"/>
      <c r="D12" s="38">
        <f t="shared" ref="D12:W12" si="3">+D23+D19</f>
        <v>8224092079.2542648</v>
      </c>
      <c r="E12" s="38">
        <f t="shared" si="3"/>
        <v>8197089457.6426764</v>
      </c>
      <c r="F12" s="38">
        <f t="shared" si="3"/>
        <v>8176013416.7504416</v>
      </c>
      <c r="G12" s="38">
        <f t="shared" si="3"/>
        <v>8164057882.7419348</v>
      </c>
      <c r="H12" s="38">
        <f t="shared" si="3"/>
        <v>8155047245.6628418</v>
      </c>
      <c r="I12" s="38">
        <f t="shared" si="3"/>
        <v>8146893769.4173641</v>
      </c>
      <c r="J12" s="38">
        <f t="shared" si="3"/>
        <v>8138080488.272131</v>
      </c>
      <c r="K12" s="38">
        <f t="shared" si="3"/>
        <v>8130346080.3811131</v>
      </c>
      <c r="L12" s="38">
        <f t="shared" si="3"/>
        <v>8123034430.989584</v>
      </c>
      <c r="M12" s="38">
        <f t="shared" si="3"/>
        <v>8114870158.1329699</v>
      </c>
      <c r="N12" s="38">
        <f t="shared" si="3"/>
        <v>8106164146.1474924</v>
      </c>
      <c r="O12" s="38">
        <f t="shared" si="3"/>
        <v>8098664516.2597132</v>
      </c>
      <c r="P12" s="38">
        <f t="shared" si="3"/>
        <v>8091464073.9115114</v>
      </c>
      <c r="Q12" s="38">
        <f t="shared" si="3"/>
        <v>8083829259.8320942</v>
      </c>
      <c r="R12" s="38">
        <f t="shared" si="3"/>
        <v>8076142105.1114388</v>
      </c>
      <c r="S12" s="38">
        <f t="shared" si="3"/>
        <v>8068676894.7738409</v>
      </c>
      <c r="T12" s="38">
        <f t="shared" si="3"/>
        <v>8062596276.7098751</v>
      </c>
      <c r="U12" s="38">
        <f t="shared" si="3"/>
        <v>8055336173.9779062</v>
      </c>
      <c r="V12" s="38">
        <f t="shared" si="3"/>
        <v>8047355580.2599077</v>
      </c>
      <c r="W12" s="38">
        <f t="shared" si="3"/>
        <v>8039629477.50737</v>
      </c>
    </row>
    <row r="13" spans="1:23" s="22" customFormat="1" ht="15.75">
      <c r="A13" s="15" t="s">
        <v>42</v>
      </c>
      <c r="B13" s="10" t="s">
        <v>31</v>
      </c>
      <c r="C13" s="20"/>
      <c r="D13" s="13">
        <f t="shared" ref="D13:W13" si="4">+D14+D15</f>
        <v>0</v>
      </c>
      <c r="E13" s="13">
        <f t="shared" si="4"/>
        <v>0</v>
      </c>
      <c r="F13" s="13">
        <f t="shared" si="4"/>
        <v>0</v>
      </c>
      <c r="G13" s="13">
        <f t="shared" si="4"/>
        <v>0</v>
      </c>
      <c r="H13" s="13">
        <f t="shared" si="4"/>
        <v>0</v>
      </c>
      <c r="I13" s="13">
        <f t="shared" si="4"/>
        <v>0</v>
      </c>
      <c r="J13" s="13">
        <f t="shared" si="4"/>
        <v>0</v>
      </c>
      <c r="K13" s="13">
        <f t="shared" si="4"/>
        <v>0</v>
      </c>
      <c r="L13" s="13">
        <f t="shared" si="4"/>
        <v>0</v>
      </c>
      <c r="M13" s="13">
        <f t="shared" si="4"/>
        <v>0</v>
      </c>
      <c r="N13" s="13">
        <f t="shared" si="4"/>
        <v>0</v>
      </c>
      <c r="O13" s="13">
        <f t="shared" si="4"/>
        <v>0</v>
      </c>
      <c r="P13" s="13">
        <f t="shared" si="4"/>
        <v>0</v>
      </c>
      <c r="Q13" s="13">
        <f t="shared" si="4"/>
        <v>0</v>
      </c>
      <c r="R13" s="13">
        <f t="shared" si="4"/>
        <v>0</v>
      </c>
      <c r="S13" s="13">
        <f t="shared" si="4"/>
        <v>0</v>
      </c>
      <c r="T13" s="13">
        <f t="shared" si="4"/>
        <v>0</v>
      </c>
      <c r="U13" s="13">
        <f t="shared" si="4"/>
        <v>0</v>
      </c>
      <c r="V13" s="13">
        <f t="shared" si="4"/>
        <v>0</v>
      </c>
      <c r="W13" s="13">
        <f t="shared" si="4"/>
        <v>0</v>
      </c>
    </row>
    <row r="14" spans="1:23" ht="15.75">
      <c r="A14" s="8" t="s">
        <v>43</v>
      </c>
      <c r="B14" s="2" t="s">
        <v>27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15.75">
      <c r="A15" s="8" t="s">
        <v>47</v>
      </c>
      <c r="B15" s="2" t="s">
        <v>6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15.75">
      <c r="A16" s="15" t="s">
        <v>44</v>
      </c>
      <c r="B16" s="10" t="s">
        <v>11</v>
      </c>
      <c r="C16" s="10"/>
      <c r="D16" s="13">
        <f t="shared" ref="D16:W16" si="5">+D17+D18</f>
        <v>5505672872.8940372</v>
      </c>
      <c r="E16" s="13">
        <f t="shared" si="5"/>
        <v>5557564907.2584915</v>
      </c>
      <c r="F16" s="13">
        <f t="shared" si="5"/>
        <v>5609456941.6229458</v>
      </c>
      <c r="G16" s="13">
        <f t="shared" si="5"/>
        <v>5661348975.987402</v>
      </c>
      <c r="H16" s="13">
        <f t="shared" si="5"/>
        <v>5713241010.3518562</v>
      </c>
      <c r="I16" s="13">
        <f t="shared" si="5"/>
        <v>5765133044.7163115</v>
      </c>
      <c r="J16" s="13">
        <f t="shared" si="5"/>
        <v>5817025079.0807667</v>
      </c>
      <c r="K16" s="13">
        <f t="shared" si="5"/>
        <v>5868917113.4452209</v>
      </c>
      <c r="L16" s="13">
        <f t="shared" si="5"/>
        <v>5920809147.8096771</v>
      </c>
      <c r="M16" s="13">
        <f t="shared" si="5"/>
        <v>5972701182.1741314</v>
      </c>
      <c r="N16" s="13">
        <f t="shared" si="5"/>
        <v>6023487261.1043863</v>
      </c>
      <c r="O16" s="13">
        <f t="shared" si="5"/>
        <v>6074273340.0346413</v>
      </c>
      <c r="P16" s="13">
        <f t="shared" si="5"/>
        <v>6125059418.9648952</v>
      </c>
      <c r="Q16" s="13">
        <f t="shared" si="5"/>
        <v>6175845497.8951511</v>
      </c>
      <c r="R16" s="13">
        <f t="shared" si="5"/>
        <v>6226631576.825407</v>
      </c>
      <c r="S16" s="13">
        <f t="shared" si="5"/>
        <v>6602765620.6213379</v>
      </c>
      <c r="T16" s="13">
        <f t="shared" si="5"/>
        <v>6978899664.4172707</v>
      </c>
      <c r="U16" s="13">
        <f t="shared" si="5"/>
        <v>7355033708.2132025</v>
      </c>
      <c r="V16" s="13">
        <f t="shared" si="5"/>
        <v>7731167752.0091343</v>
      </c>
      <c r="W16" s="13">
        <f t="shared" si="5"/>
        <v>8107301795.8050661</v>
      </c>
    </row>
    <row r="17" spans="1:23">
      <c r="A17" s="8" t="s">
        <v>45</v>
      </c>
      <c r="B17" s="2" t="s">
        <v>7</v>
      </c>
      <c r="C17" s="2"/>
      <c r="D17" s="14">
        <v>2195014330.9635744</v>
      </c>
      <c r="E17" s="14">
        <v>2243519224.3054786</v>
      </c>
      <c r="F17" s="14">
        <v>2292024117.6473823</v>
      </c>
      <c r="G17" s="14">
        <v>2340529010.9892874</v>
      </c>
      <c r="H17" s="14">
        <v>2389033904.3311915</v>
      </c>
      <c r="I17" s="14">
        <v>2437538797.6730952</v>
      </c>
      <c r="J17" s="14">
        <v>2486043691.0149994</v>
      </c>
      <c r="K17" s="14">
        <v>2534548584.3569036</v>
      </c>
      <c r="L17" s="14">
        <v>2583053477.6988082</v>
      </c>
      <c r="M17" s="14">
        <v>2631558371.0407124</v>
      </c>
      <c r="N17" s="14">
        <v>2678915492.3925824</v>
      </c>
      <c r="O17" s="14">
        <v>2726272613.7444525</v>
      </c>
      <c r="P17" s="14">
        <v>2773629735.0963225</v>
      </c>
      <c r="Q17" s="14">
        <v>2820986856.4481926</v>
      </c>
      <c r="R17" s="14">
        <v>2868343977.8000631</v>
      </c>
      <c r="S17" s="14">
        <v>3165862896.62815</v>
      </c>
      <c r="T17" s="14">
        <v>3463381815.4562368</v>
      </c>
      <c r="U17" s="14">
        <v>3760900734.2843237</v>
      </c>
      <c r="V17" s="14">
        <v>4058419653.1124105</v>
      </c>
      <c r="W17" s="14">
        <v>4355938571.9404974</v>
      </c>
    </row>
    <row r="18" spans="1:23">
      <c r="A18" s="8" t="s">
        <v>46</v>
      </c>
      <c r="B18" s="2" t="s">
        <v>62</v>
      </c>
      <c r="C18" s="2"/>
      <c r="D18" s="14">
        <v>3310658541.9304624</v>
      </c>
      <c r="E18" s="14">
        <v>3314045682.9530134</v>
      </c>
      <c r="F18" s="14">
        <v>3317432823.975564</v>
      </c>
      <c r="G18" s="14">
        <v>3320819964.9981146</v>
      </c>
      <c r="H18" s="14">
        <v>3324207106.0206652</v>
      </c>
      <c r="I18" s="14">
        <v>3327594247.0432162</v>
      </c>
      <c r="J18" s="14">
        <v>3330981388.0657668</v>
      </c>
      <c r="K18" s="14">
        <v>3334368529.0883179</v>
      </c>
      <c r="L18" s="14">
        <v>3337755670.1108685</v>
      </c>
      <c r="M18" s="14">
        <v>3341142811.133419</v>
      </c>
      <c r="N18" s="14">
        <v>3344571768.7118039</v>
      </c>
      <c r="O18" s="14">
        <v>3348000726.2901888</v>
      </c>
      <c r="P18" s="14">
        <v>3351429683.8685732</v>
      </c>
      <c r="Q18" s="14">
        <v>3354858641.4469581</v>
      </c>
      <c r="R18" s="14">
        <v>3358287599.0253434</v>
      </c>
      <c r="S18" s="14">
        <v>3436902723.9931884</v>
      </c>
      <c r="T18" s="14">
        <v>3515517848.9610333</v>
      </c>
      <c r="U18" s="14">
        <v>3594132973.9288788</v>
      </c>
      <c r="V18" s="14">
        <v>3672748098.8967237</v>
      </c>
      <c r="W18" s="14">
        <v>3751363223.8645687</v>
      </c>
    </row>
    <row r="19" spans="1:23" ht="15.75">
      <c r="A19" s="15" t="s">
        <v>48</v>
      </c>
      <c r="B19" s="10" t="s">
        <v>12</v>
      </c>
      <c r="C19" s="10"/>
      <c r="D19" s="13">
        <f t="shared" ref="D19:W19" si="6">+D20+D21+D22</f>
        <v>8224092079.2542648</v>
      </c>
      <c r="E19" s="13">
        <f t="shared" si="6"/>
        <v>8197089457.6426764</v>
      </c>
      <c r="F19" s="13">
        <f t="shared" si="6"/>
        <v>8176013416.7504416</v>
      </c>
      <c r="G19" s="13">
        <f t="shared" si="6"/>
        <v>8164057882.7419348</v>
      </c>
      <c r="H19" s="13">
        <f t="shared" si="6"/>
        <v>8155047245.6628418</v>
      </c>
      <c r="I19" s="13">
        <f t="shared" si="6"/>
        <v>8146893769.4173641</v>
      </c>
      <c r="J19" s="13">
        <f t="shared" si="6"/>
        <v>8138080488.272131</v>
      </c>
      <c r="K19" s="13">
        <f t="shared" si="6"/>
        <v>8130346080.3811131</v>
      </c>
      <c r="L19" s="13">
        <f t="shared" si="6"/>
        <v>8123034430.989584</v>
      </c>
      <c r="M19" s="13">
        <f t="shared" si="6"/>
        <v>8114870158.1329699</v>
      </c>
      <c r="N19" s="13">
        <f t="shared" si="6"/>
        <v>8106164146.1474924</v>
      </c>
      <c r="O19" s="13">
        <f t="shared" si="6"/>
        <v>8098664516.2597132</v>
      </c>
      <c r="P19" s="13">
        <f t="shared" si="6"/>
        <v>8091464073.9115114</v>
      </c>
      <c r="Q19" s="13">
        <f t="shared" si="6"/>
        <v>8083829259.8320942</v>
      </c>
      <c r="R19" s="13">
        <f t="shared" si="6"/>
        <v>8076142105.1114388</v>
      </c>
      <c r="S19" s="13">
        <f t="shared" si="6"/>
        <v>8068676894.7738409</v>
      </c>
      <c r="T19" s="13">
        <f t="shared" si="6"/>
        <v>8062596276.7098751</v>
      </c>
      <c r="U19" s="13">
        <f t="shared" si="6"/>
        <v>8055336173.9779062</v>
      </c>
      <c r="V19" s="13">
        <f t="shared" si="6"/>
        <v>8047355580.2599077</v>
      </c>
      <c r="W19" s="13">
        <f t="shared" si="6"/>
        <v>8039629477.50737</v>
      </c>
    </row>
    <row r="20" spans="1:23" s="16" customFormat="1">
      <c r="A20" s="8" t="s">
        <v>59</v>
      </c>
      <c r="B20" s="2" t="s">
        <v>13</v>
      </c>
      <c r="C20" s="2"/>
      <c r="D20" s="11">
        <v>270348834.84327567</v>
      </c>
      <c r="E20" s="11">
        <v>266004927.44905102</v>
      </c>
      <c r="F20" s="11">
        <v>262167553.42588437</v>
      </c>
      <c r="G20" s="11">
        <v>259020906.7268877</v>
      </c>
      <c r="H20" s="11">
        <v>255183532.70372108</v>
      </c>
      <c r="I20" s="11">
        <v>251384532.42078611</v>
      </c>
      <c r="J20" s="11">
        <v>247930895.79993612</v>
      </c>
      <c r="K20" s="11">
        <v>244669127.88024446</v>
      </c>
      <c r="L20" s="11">
        <v>241541668.05136368</v>
      </c>
      <c r="M20" s="11">
        <v>237704294.02819705</v>
      </c>
      <c r="N20" s="11">
        <v>233866920.00503036</v>
      </c>
      <c r="O20" s="11">
        <v>230950515.74742374</v>
      </c>
      <c r="P20" s="11">
        <v>228302727.67143872</v>
      </c>
      <c r="Q20" s="11">
        <v>225616565.85522211</v>
      </c>
      <c r="R20" s="11">
        <v>221779191.83205548</v>
      </c>
      <c r="S20" s="11">
        <v>217941817.80888879</v>
      </c>
      <c r="T20" s="11">
        <v>216023130.79730549</v>
      </c>
      <c r="U20" s="11">
        <v>214104443.7857222</v>
      </c>
      <c r="V20" s="11">
        <v>212185756.7741389</v>
      </c>
      <c r="W20" s="11">
        <v>210267069.76255557</v>
      </c>
    </row>
    <row r="21" spans="1:23" s="16" customFormat="1">
      <c r="A21" s="8" t="s">
        <v>60</v>
      </c>
      <c r="B21" s="2" t="s">
        <v>14</v>
      </c>
      <c r="C21" s="2"/>
      <c r="D21" s="11">
        <v>137100559.44105804</v>
      </c>
      <c r="E21" s="11">
        <v>134878195.49285784</v>
      </c>
      <c r="F21" s="11">
        <v>133990509.04329346</v>
      </c>
      <c r="G21" s="11">
        <v>133209848.61956309</v>
      </c>
      <c r="H21" s="11">
        <v>132435483.84441119</v>
      </c>
      <c r="I21" s="11">
        <v>131900353.71524118</v>
      </c>
      <c r="J21" s="11">
        <v>131500158.22205353</v>
      </c>
      <c r="K21" s="11">
        <v>131188895.06068535</v>
      </c>
      <c r="L21" s="11">
        <v>130966564.23113666</v>
      </c>
      <c r="M21" s="11">
        <v>130677531.00489907</v>
      </c>
      <c r="N21" s="11">
        <v>130321801.67762114</v>
      </c>
      <c r="O21" s="11">
        <v>130099470.84807245</v>
      </c>
      <c r="P21" s="11">
        <v>129499174.4604667</v>
      </c>
      <c r="Q21" s="11">
        <v>128854411.9069512</v>
      </c>
      <c r="R21" s="11">
        <v>128187419.41830511</v>
      </c>
      <c r="S21" s="11">
        <v>127609359.2614785</v>
      </c>
      <c r="T21" s="11">
        <v>127200268.01684949</v>
      </c>
      <c r="U21" s="11">
        <v>126533275.5282034</v>
      </c>
      <c r="V21" s="11">
        <v>126190886.68026327</v>
      </c>
      <c r="W21" s="11">
        <v>125912971.56941526</v>
      </c>
    </row>
    <row r="22" spans="1:23" s="16" customFormat="1">
      <c r="A22" s="8" t="s">
        <v>61</v>
      </c>
      <c r="B22" s="2" t="s">
        <v>15</v>
      </c>
      <c r="C22" s="2"/>
      <c r="D22" s="11">
        <v>7816642684.9699306</v>
      </c>
      <c r="E22" s="11">
        <v>7796206334.7007675</v>
      </c>
      <c r="F22" s="11">
        <v>7779855354.2812634</v>
      </c>
      <c r="G22" s="11">
        <v>7771827127.395484</v>
      </c>
      <c r="H22" s="11">
        <v>7767428229.1147099</v>
      </c>
      <c r="I22" s="11">
        <v>7763608883.2813368</v>
      </c>
      <c r="J22" s="11">
        <v>7758649434.2501411</v>
      </c>
      <c r="K22" s="11">
        <v>7754488057.4401836</v>
      </c>
      <c r="L22" s="11">
        <v>7750526198.7070837</v>
      </c>
      <c r="M22" s="11">
        <v>7746488333.0998735</v>
      </c>
      <c r="N22" s="11">
        <v>7741975424.4648409</v>
      </c>
      <c r="O22" s="11">
        <v>7737614529.664217</v>
      </c>
      <c r="P22" s="11">
        <v>7733662171.7796059</v>
      </c>
      <c r="Q22" s="11">
        <v>7729358282.0699205</v>
      </c>
      <c r="R22" s="11">
        <v>7726175493.8610783</v>
      </c>
      <c r="S22" s="11">
        <v>7723125717.703474</v>
      </c>
      <c r="T22" s="11">
        <v>7719372877.8957205</v>
      </c>
      <c r="U22" s="11">
        <v>7714698454.6639805</v>
      </c>
      <c r="V22" s="11">
        <v>7708978936.8055058</v>
      </c>
      <c r="W22" s="11">
        <v>7703449436.1753988</v>
      </c>
    </row>
    <row r="23" spans="1:23" ht="15.75">
      <c r="A23" s="17" t="s">
        <v>50</v>
      </c>
      <c r="B23" s="10" t="s">
        <v>16</v>
      </c>
      <c r="C23" s="10"/>
      <c r="D23" s="13">
        <f t="shared" ref="D23:W23" si="7">+D24+D25+D26+D27+D28+D29+D30+D31+D32+D33</f>
        <v>0</v>
      </c>
      <c r="E23" s="13">
        <f t="shared" si="7"/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</row>
    <row r="24" spans="1:23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</row>
    <row r="25" spans="1:23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</row>
    <row r="26" spans="1:23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</row>
    <row r="27" spans="1:23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</row>
    <row r="28" spans="1:23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</row>
    <row r="29" spans="1:23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</row>
    <row r="30" spans="1:23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</row>
    <row r="31" spans="1:23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</row>
    <row r="32" spans="1:23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</row>
    <row r="33" spans="1:23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</row>
    <row r="34" spans="1:23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ht="15.75">
      <c r="A35" s="25">
        <v>4</v>
      </c>
      <c r="B35" s="9" t="s">
        <v>8</v>
      </c>
      <c r="C35" s="10"/>
      <c r="D35" s="11">
        <v>2824832939.1817298</v>
      </c>
      <c r="E35" s="11">
        <v>2433937137.8646498</v>
      </c>
      <c r="F35" s="11">
        <v>2057666807.371264</v>
      </c>
      <c r="G35" s="11">
        <v>1644381160.860595</v>
      </c>
      <c r="H35" s="11">
        <v>1555192855.5986569</v>
      </c>
      <c r="I35" s="11">
        <v>1665370531.0531659</v>
      </c>
      <c r="J35" s="11">
        <v>1830496247.173063</v>
      </c>
      <c r="K35" s="11">
        <v>1869336361.8432691</v>
      </c>
      <c r="L35" s="11">
        <v>1937675362.519238</v>
      </c>
      <c r="M35" s="11">
        <v>2043149555.027024</v>
      </c>
      <c r="N35" s="11">
        <v>2151878239.188108</v>
      </c>
      <c r="O35" s="11">
        <v>2151505434.5011892</v>
      </c>
      <c r="P35" s="11">
        <v>2302762575.1742892</v>
      </c>
      <c r="Q35" s="11">
        <v>2464572500.0989299</v>
      </c>
      <c r="R35" s="11">
        <v>2460246796.0523419</v>
      </c>
      <c r="S35" s="11">
        <v>2536585762.7495241</v>
      </c>
      <c r="T35" s="11">
        <v>2753283107.1999779</v>
      </c>
      <c r="U35" s="11">
        <v>2984603383.8406768</v>
      </c>
      <c r="V35" s="11">
        <v>3070747829.2188511</v>
      </c>
      <c r="W35" s="11">
        <v>3029053284.418077</v>
      </c>
    </row>
    <row r="36" spans="1:23" ht="15.75">
      <c r="A36" s="25">
        <v>5</v>
      </c>
      <c r="B36" s="9" t="s">
        <v>9</v>
      </c>
      <c r="C36" s="10"/>
      <c r="D36" s="11">
        <v>4441582.0000000019</v>
      </c>
      <c r="E36" s="11">
        <v>4476401.9999999981</v>
      </c>
      <c r="F36" s="11">
        <v>4506563</v>
      </c>
      <c r="G36" s="11">
        <v>4542747</v>
      </c>
      <c r="H36" s="11">
        <v>4592135</v>
      </c>
      <c r="I36" s="11">
        <v>4658815</v>
      </c>
      <c r="J36" s="11">
        <v>4739263</v>
      </c>
      <c r="K36" s="11">
        <v>4823870</v>
      </c>
      <c r="L36" s="11">
        <v>4898865.0000000009</v>
      </c>
      <c r="M36" s="11">
        <v>4954849.9999999991</v>
      </c>
      <c r="N36" s="11">
        <v>4987943.9999999991</v>
      </c>
      <c r="O36" s="11">
        <v>5002691</v>
      </c>
      <c r="P36" s="11">
        <v>5008348.0000000009</v>
      </c>
      <c r="Q36" s="11">
        <v>5018366.0000000009</v>
      </c>
      <c r="R36" s="11">
        <v>5042380.9999999981</v>
      </c>
      <c r="S36" s="11">
        <v>5083723.9999999981</v>
      </c>
      <c r="T36" s="11">
        <v>5139213</v>
      </c>
      <c r="U36" s="11">
        <v>5204103.9999999991</v>
      </c>
      <c r="V36" s="11">
        <v>5270893.9999999991</v>
      </c>
      <c r="W36" s="11">
        <v>5334222.9999999991</v>
      </c>
    </row>
    <row r="37" spans="1:23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>
      <c r="B38" s="1" t="s">
        <v>35</v>
      </c>
      <c r="C38" s="1"/>
      <c r="D38" s="33">
        <v>1991</v>
      </c>
      <c r="E38" s="33">
        <v>1992</v>
      </c>
      <c r="F38" s="33">
        <v>1993</v>
      </c>
      <c r="G38" s="33">
        <v>1994</v>
      </c>
      <c r="H38" s="33">
        <v>1995</v>
      </c>
      <c r="I38" s="33">
        <v>1996</v>
      </c>
      <c r="J38" s="33">
        <v>1997</v>
      </c>
      <c r="K38" s="33">
        <v>1998</v>
      </c>
      <c r="L38" s="33">
        <v>1999</v>
      </c>
      <c r="M38" s="33">
        <v>2000</v>
      </c>
      <c r="N38" s="33">
        <v>2001</v>
      </c>
      <c r="O38" s="33">
        <v>2002</v>
      </c>
      <c r="P38" s="33">
        <v>2003</v>
      </c>
      <c r="Q38" s="33">
        <v>2004</v>
      </c>
      <c r="R38" s="33">
        <v>2005</v>
      </c>
      <c r="S38" s="33">
        <v>2006</v>
      </c>
      <c r="T38" s="33">
        <v>2007</v>
      </c>
      <c r="U38" s="33">
        <v>2008</v>
      </c>
      <c r="V38" s="33">
        <v>2009</v>
      </c>
      <c r="W38" s="33">
        <v>2010</v>
      </c>
    </row>
    <row r="39" spans="1:23" ht="16.5">
      <c r="B39" s="23" t="s">
        <v>28</v>
      </c>
      <c r="C39" s="7"/>
      <c r="D39" s="11">
        <f t="shared" ref="D39:W39" si="8">+D7/D36</f>
        <v>7803.7122392522087</v>
      </c>
      <c r="E39" s="11">
        <f t="shared" si="8"/>
        <v>7807.8186101446408</v>
      </c>
      <c r="F39" s="11">
        <f t="shared" si="8"/>
        <v>7799.478676429907</v>
      </c>
      <c r="G39" s="11">
        <f t="shared" si="8"/>
        <v>7767.839301227039</v>
      </c>
      <c r="H39" s="11">
        <f t="shared" si="8"/>
        <v>7759.2126107651084</v>
      </c>
      <c r="I39" s="11">
        <f t="shared" si="8"/>
        <v>7626.1646767103994</v>
      </c>
      <c r="J39" s="11">
        <f t="shared" si="8"/>
        <v>7567.8408251644514</v>
      </c>
      <c r="K39" s="11">
        <f t="shared" si="8"/>
        <v>7511.1579492206538</v>
      </c>
      <c r="L39" s="11">
        <f t="shared" si="8"/>
        <v>7485.2045381050311</v>
      </c>
      <c r="M39" s="11">
        <f t="shared" si="8"/>
        <v>7500.0574696109734</v>
      </c>
      <c r="N39" s="11">
        <f t="shared" si="8"/>
        <v>7496.8798695234</v>
      </c>
      <c r="O39" s="11">
        <f t="shared" si="8"/>
        <v>7508.6058604770906</v>
      </c>
      <c r="P39" s="11">
        <f t="shared" si="8"/>
        <v>7518.6770638062017</v>
      </c>
      <c r="Q39" s="11">
        <f t="shared" si="8"/>
        <v>7528.3088104556073</v>
      </c>
      <c r="R39" s="11">
        <f t="shared" si="8"/>
        <v>7552.2094974500096</v>
      </c>
      <c r="S39" s="11">
        <f t="shared" si="8"/>
        <v>7670.6516441801314</v>
      </c>
      <c r="T39" s="11">
        <f t="shared" si="8"/>
        <v>7765.5441967691659</v>
      </c>
      <c r="U39" s="11">
        <f t="shared" si="8"/>
        <v>7859.2306294258588</v>
      </c>
      <c r="V39" s="11">
        <f t="shared" si="8"/>
        <v>7956.1334009985985</v>
      </c>
      <c r="W39" s="11">
        <f t="shared" si="8"/>
        <v>8037.0240058975551</v>
      </c>
    </row>
    <row r="40" spans="1:23" ht="15.75">
      <c r="B40" s="20" t="s">
        <v>5</v>
      </c>
      <c r="C40" s="7"/>
      <c r="D40" s="11">
        <f t="shared" ref="D40:W40" si="9">+D8/D36</f>
        <v>2040.3539087985471</v>
      </c>
      <c r="E40" s="11">
        <f t="shared" si="9"/>
        <v>2045.1221307858277</v>
      </c>
      <c r="F40" s="11">
        <f t="shared" si="9"/>
        <v>2028.6281679489364</v>
      </c>
      <c r="G40" s="11">
        <f t="shared" si="9"/>
        <v>1987.6566171035538</v>
      </c>
      <c r="H40" s="11">
        <f t="shared" si="9"/>
        <v>1975.1314306033489</v>
      </c>
      <c r="I40" s="11">
        <f t="shared" si="9"/>
        <v>1943.9998574888677</v>
      </c>
      <c r="J40" s="11">
        <f t="shared" si="9"/>
        <v>1886.7661115122544</v>
      </c>
      <c r="K40" s="11">
        <f t="shared" si="9"/>
        <v>1830.1860173583343</v>
      </c>
      <c r="L40" s="11">
        <f t="shared" si="9"/>
        <v>1793.7943918709473</v>
      </c>
      <c r="M40" s="11">
        <f t="shared" si="9"/>
        <v>1782.2612565671589</v>
      </c>
      <c r="N40" s="11">
        <f t="shared" si="9"/>
        <v>1777.2733698299032</v>
      </c>
      <c r="O40" s="11">
        <f t="shared" si="9"/>
        <v>1772.9415381354158</v>
      </c>
      <c r="P40" s="11">
        <f t="shared" si="9"/>
        <v>1767.2962055396949</v>
      </c>
      <c r="Q40" s="11">
        <f t="shared" si="9"/>
        <v>1765.2703578536741</v>
      </c>
      <c r="R40" s="11">
        <f t="shared" si="9"/>
        <v>1765.6867624365266</v>
      </c>
      <c r="S40" s="11">
        <f t="shared" si="9"/>
        <v>1798.8243568723888</v>
      </c>
      <c r="T40" s="11">
        <f t="shared" si="9"/>
        <v>1836.7715902268774</v>
      </c>
      <c r="U40" s="11">
        <f t="shared" si="9"/>
        <v>1885.3046626495725</v>
      </c>
      <c r="V40" s="11">
        <f t="shared" si="9"/>
        <v>1940.6681095331746</v>
      </c>
      <c r="W40" s="11">
        <f t="shared" si="9"/>
        <v>1978.0093862802667</v>
      </c>
    </row>
    <row r="41" spans="1:23" ht="15.75">
      <c r="B41" s="20" t="s">
        <v>38</v>
      </c>
      <c r="C41" s="7"/>
      <c r="D41" s="37">
        <f t="shared" ref="D41:W41" si="10">+D9/D36</f>
        <v>2672.1703365928493</v>
      </c>
      <c r="E41" s="37">
        <f t="shared" si="10"/>
        <v>2689.9933653620865</v>
      </c>
      <c r="F41" s="37">
        <f t="shared" si="10"/>
        <v>2711.8739983615328</v>
      </c>
      <c r="G41" s="37">
        <f t="shared" si="10"/>
        <v>2736.7803421640197</v>
      </c>
      <c r="H41" s="37">
        <f t="shared" si="10"/>
        <v>2764.0723485366671</v>
      </c>
      <c r="I41" s="37">
        <f t="shared" si="10"/>
        <v>2695.9919803915559</v>
      </c>
      <c r="J41" s="37">
        <f t="shared" si="10"/>
        <v>2736.5017774482149</v>
      </c>
      <c r="K41" s="37">
        <f t="shared" si="10"/>
        <v>2778.8905752282622</v>
      </c>
      <c r="L41" s="37">
        <f t="shared" si="10"/>
        <v>2824.6555859840555</v>
      </c>
      <c r="M41" s="37">
        <f t="shared" si="10"/>
        <v>2874.6079550123709</v>
      </c>
      <c r="N41" s="37">
        <f t="shared" si="10"/>
        <v>2886.8458658026839</v>
      </c>
      <c r="O41" s="37">
        <f t="shared" si="10"/>
        <v>2902.6015054908335</v>
      </c>
      <c r="P41" s="37">
        <f t="shared" si="10"/>
        <v>2912.81542853271</v>
      </c>
      <c r="Q41" s="37">
        <f t="shared" si="10"/>
        <v>2921.5408899037875</v>
      </c>
      <c r="R41" s="37">
        <f t="shared" si="10"/>
        <v>2950.0108407443176</v>
      </c>
      <c r="S41" s="37">
        <f t="shared" si="10"/>
        <v>2985.8636678439043</v>
      </c>
      <c r="T41" s="37">
        <f t="shared" si="10"/>
        <v>3001.9633964303225</v>
      </c>
      <c r="U41" s="37">
        <f t="shared" si="10"/>
        <v>3012.7303638077228</v>
      </c>
      <c r="V41" s="37">
        <f t="shared" si="10"/>
        <v>3021.9459127283371</v>
      </c>
      <c r="W41" s="37">
        <f t="shared" si="10"/>
        <v>3031.9699547593618</v>
      </c>
    </row>
    <row r="42" spans="1:23" ht="15.75">
      <c r="B42" s="20" t="s">
        <v>10</v>
      </c>
      <c r="C42" s="9"/>
      <c r="D42" s="11">
        <f t="shared" ref="D42:W42" si="11">+D10/D36</f>
        <v>3091.1879938608126</v>
      </c>
      <c r="E42" s="11">
        <f t="shared" si="11"/>
        <v>3072.7031139967266</v>
      </c>
      <c r="F42" s="11">
        <f t="shared" si="11"/>
        <v>3058.9765101194384</v>
      </c>
      <c r="G42" s="11">
        <f t="shared" si="11"/>
        <v>3043.4023419594655</v>
      </c>
      <c r="H42" s="11">
        <f t="shared" si="11"/>
        <v>3020.0088316250935</v>
      </c>
      <c r="I42" s="11">
        <f t="shared" si="11"/>
        <v>2986.1728388299762</v>
      </c>
      <c r="J42" s="11">
        <f t="shared" si="11"/>
        <v>2944.5729362039833</v>
      </c>
      <c r="K42" s="11">
        <f t="shared" si="11"/>
        <v>2902.081356634058</v>
      </c>
      <c r="L42" s="11">
        <f t="shared" si="11"/>
        <v>2866.754560250029</v>
      </c>
      <c r="M42" s="11">
        <f t="shared" si="11"/>
        <v>2843.188258031445</v>
      </c>
      <c r="N42" s="11">
        <f t="shared" si="11"/>
        <v>2832.760633890814</v>
      </c>
      <c r="O42" s="11">
        <f t="shared" si="11"/>
        <v>2833.0628168508415</v>
      </c>
      <c r="P42" s="11">
        <f t="shared" si="11"/>
        <v>2838.5654297337974</v>
      </c>
      <c r="Q42" s="11">
        <f t="shared" si="11"/>
        <v>2841.4975626981459</v>
      </c>
      <c r="R42" s="11">
        <f t="shared" si="11"/>
        <v>2836.5118942691661</v>
      </c>
      <c r="S42" s="11">
        <f t="shared" si="11"/>
        <v>2885.9636194638388</v>
      </c>
      <c r="T42" s="11">
        <f t="shared" si="11"/>
        <v>2926.8092101119655</v>
      </c>
      <c r="U42" s="11">
        <f t="shared" si="11"/>
        <v>2961.195602968563</v>
      </c>
      <c r="V42" s="11">
        <f t="shared" si="11"/>
        <v>2993.5193787370881</v>
      </c>
      <c r="W42" s="11">
        <f t="shared" si="11"/>
        <v>3027.0446648579255</v>
      </c>
    </row>
    <row r="43" spans="1:23" ht="15.75">
      <c r="B43" s="26" t="s">
        <v>32</v>
      </c>
      <c r="C43" s="9"/>
      <c r="D43" s="11">
        <f t="shared" ref="D43:W43" si="12">+D11/D36</f>
        <v>1239.5747445153629</v>
      </c>
      <c r="E43" s="11">
        <f t="shared" si="12"/>
        <v>1241.524980834718</v>
      </c>
      <c r="F43" s="11">
        <f t="shared" si="12"/>
        <v>1244.730616574748</v>
      </c>
      <c r="G43" s="11">
        <f t="shared" si="12"/>
        <v>1246.2391095051962</v>
      </c>
      <c r="H43" s="11">
        <f t="shared" si="12"/>
        <v>1244.1361175905884</v>
      </c>
      <c r="I43" s="11">
        <f t="shared" si="12"/>
        <v>1237.4676918307148</v>
      </c>
      <c r="J43" s="11">
        <f t="shared" si="12"/>
        <v>1227.4113251534609</v>
      </c>
      <c r="K43" s="11">
        <f t="shared" si="12"/>
        <v>1216.6408119300936</v>
      </c>
      <c r="L43" s="11">
        <f t="shared" si="12"/>
        <v>1208.6083506709567</v>
      </c>
      <c r="M43" s="11">
        <f t="shared" si="12"/>
        <v>1205.4252262276623</v>
      </c>
      <c r="N43" s="11">
        <f t="shared" si="12"/>
        <v>1207.6092396194479</v>
      </c>
      <c r="O43" s="11">
        <f t="shared" si="12"/>
        <v>1214.2011849291994</v>
      </c>
      <c r="P43" s="11">
        <f t="shared" si="12"/>
        <v>1222.9700130591752</v>
      </c>
      <c r="Q43" s="11">
        <f t="shared" si="12"/>
        <v>1230.6486808445518</v>
      </c>
      <c r="R43" s="11">
        <f t="shared" si="12"/>
        <v>1234.8594001178033</v>
      </c>
      <c r="S43" s="11">
        <f t="shared" si="12"/>
        <v>1298.8048959033458</v>
      </c>
      <c r="T43" s="11">
        <f t="shared" si="12"/>
        <v>1357.9705033469659</v>
      </c>
      <c r="U43" s="11">
        <f t="shared" si="12"/>
        <v>1413.3141282751467</v>
      </c>
      <c r="V43" s="11">
        <f t="shared" si="12"/>
        <v>1466.7659323084729</v>
      </c>
      <c r="W43" s="11">
        <f t="shared" si="12"/>
        <v>1519.8655541407002</v>
      </c>
    </row>
    <row r="44" spans="1:23" ht="15.75">
      <c r="B44" s="26" t="s">
        <v>33</v>
      </c>
      <c r="C44" s="9"/>
      <c r="D44" s="11">
        <f t="shared" ref="D44:W44" si="13">+D12/D36</f>
        <v>1851.6132493454497</v>
      </c>
      <c r="E44" s="11">
        <f t="shared" si="13"/>
        <v>1831.1781331620082</v>
      </c>
      <c r="F44" s="11">
        <f t="shared" si="13"/>
        <v>1814.2458935446907</v>
      </c>
      <c r="G44" s="11">
        <f t="shared" si="13"/>
        <v>1797.1632324542693</v>
      </c>
      <c r="H44" s="11">
        <f t="shared" si="13"/>
        <v>1775.872714034505</v>
      </c>
      <c r="I44" s="11">
        <f t="shared" si="13"/>
        <v>1748.7051469992614</v>
      </c>
      <c r="J44" s="11">
        <f t="shared" si="13"/>
        <v>1717.1616110505222</v>
      </c>
      <c r="K44" s="11">
        <f t="shared" si="13"/>
        <v>1685.4405447039644</v>
      </c>
      <c r="L44" s="11">
        <f t="shared" si="13"/>
        <v>1658.1462095790723</v>
      </c>
      <c r="M44" s="11">
        <f t="shared" si="13"/>
        <v>1637.7630318037825</v>
      </c>
      <c r="N44" s="11">
        <f t="shared" si="13"/>
        <v>1625.1513942713659</v>
      </c>
      <c r="O44" s="11">
        <f t="shared" si="13"/>
        <v>1618.8616319216424</v>
      </c>
      <c r="P44" s="11">
        <f t="shared" si="13"/>
        <v>1615.5954166746221</v>
      </c>
      <c r="Q44" s="11">
        <f t="shared" si="13"/>
        <v>1610.8488818535939</v>
      </c>
      <c r="R44" s="11">
        <f t="shared" si="13"/>
        <v>1601.6524941513626</v>
      </c>
      <c r="S44" s="11">
        <f t="shared" si="13"/>
        <v>1587.1587235604929</v>
      </c>
      <c r="T44" s="11">
        <f t="shared" si="13"/>
        <v>1568.8387067649999</v>
      </c>
      <c r="U44" s="11">
        <f t="shared" si="13"/>
        <v>1547.8814746934165</v>
      </c>
      <c r="V44" s="11">
        <f t="shared" si="13"/>
        <v>1526.7534464286152</v>
      </c>
      <c r="W44" s="11">
        <f t="shared" si="13"/>
        <v>1507.1791107172255</v>
      </c>
    </row>
    <row r="45" spans="1:23" ht="15.75">
      <c r="B45" s="10" t="s">
        <v>31</v>
      </c>
      <c r="C45" s="9"/>
      <c r="D45" s="11">
        <f t="shared" ref="D45:W45" si="14">+D13/D36</f>
        <v>0</v>
      </c>
      <c r="E45" s="11">
        <f t="shared" si="14"/>
        <v>0</v>
      </c>
      <c r="F45" s="11">
        <f t="shared" si="14"/>
        <v>0</v>
      </c>
      <c r="G45" s="11">
        <f t="shared" si="14"/>
        <v>0</v>
      </c>
      <c r="H45" s="11">
        <f t="shared" si="14"/>
        <v>0</v>
      </c>
      <c r="I45" s="11">
        <f t="shared" si="14"/>
        <v>0</v>
      </c>
      <c r="J45" s="11">
        <f t="shared" si="14"/>
        <v>0</v>
      </c>
      <c r="K45" s="11">
        <f t="shared" si="14"/>
        <v>0</v>
      </c>
      <c r="L45" s="11">
        <f t="shared" si="14"/>
        <v>0</v>
      </c>
      <c r="M45" s="11">
        <f t="shared" si="14"/>
        <v>0</v>
      </c>
      <c r="N45" s="11">
        <f t="shared" si="14"/>
        <v>0</v>
      </c>
      <c r="O45" s="11">
        <f t="shared" si="14"/>
        <v>0</v>
      </c>
      <c r="P45" s="11">
        <f t="shared" si="14"/>
        <v>0</v>
      </c>
      <c r="Q45" s="11">
        <f t="shared" si="14"/>
        <v>0</v>
      </c>
      <c r="R45" s="11">
        <f t="shared" si="14"/>
        <v>0</v>
      </c>
      <c r="S45" s="11">
        <f t="shared" si="14"/>
        <v>0</v>
      </c>
      <c r="T45" s="11">
        <f t="shared" si="14"/>
        <v>0</v>
      </c>
      <c r="U45" s="11">
        <f t="shared" si="14"/>
        <v>0</v>
      </c>
      <c r="V45" s="11">
        <f t="shared" si="14"/>
        <v>0</v>
      </c>
      <c r="W45" s="11">
        <f t="shared" si="14"/>
        <v>0</v>
      </c>
    </row>
    <row r="46" spans="1:23" ht="15.75">
      <c r="B46" s="10" t="s">
        <v>11</v>
      </c>
      <c r="C46" s="9"/>
      <c r="D46" s="11">
        <f t="shared" ref="D46:W46" si="15">+D16/D36</f>
        <v>1239.5747445153629</v>
      </c>
      <c r="E46" s="11">
        <f t="shared" si="15"/>
        <v>1241.524980834718</v>
      </c>
      <c r="F46" s="11">
        <f t="shared" si="15"/>
        <v>1244.730616574748</v>
      </c>
      <c r="G46" s="11">
        <f t="shared" si="15"/>
        <v>1246.2391095051962</v>
      </c>
      <c r="H46" s="11">
        <f t="shared" si="15"/>
        <v>1244.1361175905884</v>
      </c>
      <c r="I46" s="11">
        <f t="shared" si="15"/>
        <v>1237.4676918307148</v>
      </c>
      <c r="J46" s="11">
        <f t="shared" si="15"/>
        <v>1227.4113251534609</v>
      </c>
      <c r="K46" s="11">
        <f t="shared" si="15"/>
        <v>1216.6408119300936</v>
      </c>
      <c r="L46" s="11">
        <f t="shared" si="15"/>
        <v>1208.6083506709567</v>
      </c>
      <c r="M46" s="11">
        <f t="shared" si="15"/>
        <v>1205.4252262276623</v>
      </c>
      <c r="N46" s="11">
        <f t="shared" si="15"/>
        <v>1207.6092396194479</v>
      </c>
      <c r="O46" s="11">
        <f t="shared" si="15"/>
        <v>1214.2011849291994</v>
      </c>
      <c r="P46" s="11">
        <f t="shared" si="15"/>
        <v>1222.9700130591752</v>
      </c>
      <c r="Q46" s="11">
        <f t="shared" si="15"/>
        <v>1230.6486808445518</v>
      </c>
      <c r="R46" s="11">
        <f t="shared" si="15"/>
        <v>1234.8594001178033</v>
      </c>
      <c r="S46" s="11">
        <f t="shared" si="15"/>
        <v>1298.8048959033458</v>
      </c>
      <c r="T46" s="11">
        <f t="shared" si="15"/>
        <v>1357.9705033469659</v>
      </c>
      <c r="U46" s="11">
        <f t="shared" si="15"/>
        <v>1413.3141282751467</v>
      </c>
      <c r="V46" s="11">
        <f t="shared" si="15"/>
        <v>1466.7659323084729</v>
      </c>
      <c r="W46" s="11">
        <f t="shared" si="15"/>
        <v>1519.8655541407002</v>
      </c>
    </row>
    <row r="47" spans="1:23" ht="15.75">
      <c r="B47" s="10" t="s">
        <v>12</v>
      </c>
      <c r="C47" s="9"/>
      <c r="D47" s="11">
        <f t="shared" ref="D47:W47" si="16">+D19/D36</f>
        <v>1851.6132493454497</v>
      </c>
      <c r="E47" s="11">
        <f t="shared" si="16"/>
        <v>1831.1781331620082</v>
      </c>
      <c r="F47" s="11">
        <f t="shared" si="16"/>
        <v>1814.2458935446907</v>
      </c>
      <c r="G47" s="11">
        <f t="shared" si="16"/>
        <v>1797.1632324542693</v>
      </c>
      <c r="H47" s="11">
        <f t="shared" si="16"/>
        <v>1775.872714034505</v>
      </c>
      <c r="I47" s="11">
        <f t="shared" si="16"/>
        <v>1748.7051469992614</v>
      </c>
      <c r="J47" s="11">
        <f t="shared" si="16"/>
        <v>1717.1616110505222</v>
      </c>
      <c r="K47" s="11">
        <f t="shared" si="16"/>
        <v>1685.4405447039644</v>
      </c>
      <c r="L47" s="11">
        <f t="shared" si="16"/>
        <v>1658.1462095790723</v>
      </c>
      <c r="M47" s="11">
        <f t="shared" si="16"/>
        <v>1637.7630318037825</v>
      </c>
      <c r="N47" s="11">
        <f t="shared" si="16"/>
        <v>1625.1513942713659</v>
      </c>
      <c r="O47" s="11">
        <f t="shared" si="16"/>
        <v>1618.8616319216424</v>
      </c>
      <c r="P47" s="11">
        <f t="shared" si="16"/>
        <v>1615.5954166746221</v>
      </c>
      <c r="Q47" s="11">
        <f t="shared" si="16"/>
        <v>1610.8488818535939</v>
      </c>
      <c r="R47" s="11">
        <f t="shared" si="16"/>
        <v>1601.6524941513626</v>
      </c>
      <c r="S47" s="11">
        <f t="shared" si="16"/>
        <v>1587.1587235604929</v>
      </c>
      <c r="T47" s="11">
        <f t="shared" si="16"/>
        <v>1568.8387067649999</v>
      </c>
      <c r="U47" s="11">
        <f t="shared" si="16"/>
        <v>1547.8814746934165</v>
      </c>
      <c r="V47" s="11">
        <f t="shared" si="16"/>
        <v>1526.7534464286152</v>
      </c>
      <c r="W47" s="11">
        <f t="shared" si="16"/>
        <v>1507.1791107172255</v>
      </c>
    </row>
    <row r="48" spans="1:23" ht="15.75">
      <c r="B48" s="10" t="s">
        <v>16</v>
      </c>
      <c r="C48" s="9"/>
      <c r="D48" s="11">
        <f t="shared" ref="D48:W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</row>
    <row r="49" spans="2:23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2:23" ht="15.75">
      <c r="B50" s="9" t="s">
        <v>8</v>
      </c>
      <c r="C50" s="9"/>
      <c r="D50" s="11">
        <f t="shared" ref="D50:W50" si="18">+D35/D36</f>
        <v>635.99702519996902</v>
      </c>
      <c r="E50" s="11">
        <f t="shared" si="18"/>
        <v>543.72621982222574</v>
      </c>
      <c r="F50" s="11">
        <f t="shared" si="18"/>
        <v>456.59337445660117</v>
      </c>
      <c r="G50" s="11">
        <f t="shared" si="18"/>
        <v>361.97947208167108</v>
      </c>
      <c r="H50" s="11">
        <f t="shared" si="18"/>
        <v>338.66444597091697</v>
      </c>
      <c r="I50" s="11">
        <f t="shared" si="18"/>
        <v>357.46655126961809</v>
      </c>
      <c r="J50" s="11">
        <f t="shared" si="18"/>
        <v>386.2406975880138</v>
      </c>
      <c r="K50" s="11">
        <f t="shared" si="18"/>
        <v>387.51798075886563</v>
      </c>
      <c r="L50" s="11">
        <f t="shared" si="18"/>
        <v>395.53557048811052</v>
      </c>
      <c r="M50" s="11">
        <f t="shared" si="18"/>
        <v>412.3534627742564</v>
      </c>
      <c r="N50" s="11">
        <f t="shared" si="18"/>
        <v>431.41587780217827</v>
      </c>
      <c r="O50" s="11">
        <f t="shared" si="18"/>
        <v>430.06962342890841</v>
      </c>
      <c r="P50" s="11">
        <f t="shared" si="18"/>
        <v>459.78485823554769</v>
      </c>
      <c r="Q50" s="11">
        <f t="shared" si="18"/>
        <v>491.11055273747058</v>
      </c>
      <c r="R50" s="11">
        <f t="shared" si="18"/>
        <v>487.9137050636084</v>
      </c>
      <c r="S50" s="11">
        <f t="shared" si="18"/>
        <v>498.96213145118128</v>
      </c>
      <c r="T50" s="11">
        <f t="shared" si="18"/>
        <v>535.74022076920687</v>
      </c>
      <c r="U50" s="11">
        <f t="shared" si="18"/>
        <v>573.50955781065818</v>
      </c>
      <c r="V50" s="11">
        <f t="shared" si="18"/>
        <v>582.58576803457845</v>
      </c>
      <c r="W50" s="11">
        <f t="shared" si="18"/>
        <v>567.85276588887973</v>
      </c>
    </row>
    <row r="51" spans="2:23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2:23" ht="30">
      <c r="B52" s="28" t="s">
        <v>34</v>
      </c>
      <c r="C52" s="1"/>
      <c r="D52" s="34">
        <v>1991</v>
      </c>
      <c r="E52" s="34">
        <v>1992</v>
      </c>
      <c r="F52" s="34">
        <v>1993</v>
      </c>
      <c r="G52" s="34">
        <v>1994</v>
      </c>
      <c r="H52" s="34">
        <v>1995</v>
      </c>
      <c r="I52" s="34">
        <v>1996</v>
      </c>
      <c r="J52" s="34">
        <v>1997</v>
      </c>
      <c r="K52" s="34">
        <v>1998</v>
      </c>
      <c r="L52" s="34">
        <v>1999</v>
      </c>
      <c r="M52" s="34">
        <v>2000</v>
      </c>
      <c r="N52" s="34">
        <v>2001</v>
      </c>
      <c r="O52" s="34">
        <v>2002</v>
      </c>
      <c r="P52" s="34">
        <v>2003</v>
      </c>
      <c r="Q52" s="34">
        <v>2004</v>
      </c>
      <c r="R52" s="34">
        <v>2005</v>
      </c>
      <c r="S52" s="34">
        <v>2006</v>
      </c>
      <c r="T52" s="34">
        <v>2007</v>
      </c>
      <c r="U52" s="34">
        <v>2008</v>
      </c>
      <c r="V52" s="34">
        <v>2009</v>
      </c>
      <c r="W52" s="34">
        <v>2010</v>
      </c>
    </row>
    <row r="53" spans="2:23" ht="16.5">
      <c r="B53" s="23" t="s">
        <v>28</v>
      </c>
      <c r="C53" s="7"/>
      <c r="D53" s="32">
        <f>IFERROR(((D39/$D39)-1)*100,0)</f>
        <v>0</v>
      </c>
      <c r="E53" s="32">
        <f t="shared" ref="E53:W64" si="19">IFERROR(((E39/$D39)-1)*100,0)</f>
        <v>5.2620736984354544E-2</v>
      </c>
      <c r="F53" s="32">
        <f t="shared" si="19"/>
        <v>-5.4250627041407817E-2</v>
      </c>
      <c r="G53" s="32">
        <f t="shared" si="19"/>
        <v>-0.45969068214395392</v>
      </c>
      <c r="H53" s="32">
        <f t="shared" si="19"/>
        <v>-0.57023666586870636</v>
      </c>
      <c r="I53" s="32">
        <f t="shared" si="19"/>
        <v>-2.2751679854205231</v>
      </c>
      <c r="J53" s="32">
        <f t="shared" si="19"/>
        <v>-3.0225539699085591</v>
      </c>
      <c r="K53" s="32">
        <f t="shared" si="19"/>
        <v>-3.7489118135343835</v>
      </c>
      <c r="L53" s="32">
        <f t="shared" si="19"/>
        <v>-4.0814895703752736</v>
      </c>
      <c r="M53" s="32">
        <f t="shared" si="19"/>
        <v>-3.8911579557466269</v>
      </c>
      <c r="N53" s="32">
        <f t="shared" si="19"/>
        <v>-3.9318770390514901</v>
      </c>
      <c r="O53" s="32">
        <f t="shared" si="19"/>
        <v>-3.7816153354649717</v>
      </c>
      <c r="P53" s="32">
        <f t="shared" si="19"/>
        <v>-3.6525587657153413</v>
      </c>
      <c r="Q53" s="32">
        <f t="shared" si="19"/>
        <v>-3.5291335758299569</v>
      </c>
      <c r="R53" s="32">
        <f t="shared" si="19"/>
        <v>-3.2228602758717195</v>
      </c>
      <c r="S53" s="32">
        <f t="shared" si="19"/>
        <v>-1.7050935630710584</v>
      </c>
      <c r="T53" s="32">
        <f t="shared" si="19"/>
        <v>-0.48910110102547977</v>
      </c>
      <c r="U53" s="32">
        <f t="shared" si="19"/>
        <v>0.71143564077613686</v>
      </c>
      <c r="V53" s="32">
        <f t="shared" si="19"/>
        <v>1.9531878812717007</v>
      </c>
      <c r="W53" s="32">
        <f t="shared" si="19"/>
        <v>2.9897535876810322</v>
      </c>
    </row>
    <row r="54" spans="2:23" ht="15.75">
      <c r="B54" s="20" t="s">
        <v>5</v>
      </c>
      <c r="C54" s="7"/>
      <c r="D54" s="32">
        <f>IFERROR(((D40/$D40)-1)*100,0)</f>
        <v>0</v>
      </c>
      <c r="E54" s="32">
        <f>IFERROR(((E40/$D40)-1)*100,0)</f>
        <v>0.23369582927348365</v>
      </c>
      <c r="F54" s="32">
        <f>IFERROR(((F40/$D40)-1)*100,0)</f>
        <v>-0.57469151792961526</v>
      </c>
      <c r="G54" s="32">
        <f>IFERROR(((G40/$D40)-1)*100,0)</f>
        <v>-2.5827525052270928</v>
      </c>
      <c r="H54" s="32">
        <f>IFERROR(((H40/$D40)-1)*100,0)</f>
        <v>-3.1966257380124818</v>
      </c>
      <c r="I54" s="32">
        <f>IFERROR(((I40/$D40)-1)*100,0)</f>
        <v>-4.7224185419095788</v>
      </c>
      <c r="J54" s="32">
        <f>IFERROR(((J40/$D40)-1)*100,0)</f>
        <v>-7.5275076850139229</v>
      </c>
      <c r="K54" s="32">
        <f>IFERROR(((K40/$D40)-1)*100,0)</f>
        <v>-10.300560629894306</v>
      </c>
      <c r="L54" s="32">
        <f>IFERROR(((L40/$D40)-1)*100,0)</f>
        <v>-12.084154413818593</v>
      </c>
      <c r="M54" s="32">
        <f>IFERROR(((M40/$D40)-1)*100,0)</f>
        <v>-12.64940612108636</v>
      </c>
      <c r="N54" s="32">
        <f>IFERROR(((N40/$D40)-1)*100,0)</f>
        <v>-12.893867962522132</v>
      </c>
      <c r="O54" s="32">
        <f>IFERROR(((O40/$D40)-1)*100,0)</f>
        <v>-13.1061758212621</v>
      </c>
      <c r="P54" s="32">
        <f>IFERROR(((P40/$D40)-1)*100,0)</f>
        <v>-13.382859810808068</v>
      </c>
      <c r="Q54" s="32">
        <f>IFERROR(((Q40/$D40)-1)*100,0)</f>
        <v>-13.482148844797937</v>
      </c>
      <c r="R54" s="32">
        <f>IFERROR(((R40/$D40)-1)*100,0)</f>
        <v>-13.461740395996147</v>
      </c>
      <c r="S54" s="32">
        <f>IFERROR(((S40/$D40)-1)*100,0)</f>
        <v>-11.83763027015161</v>
      </c>
      <c r="T54" s="32">
        <f t="shared" si="19"/>
        <v>-9.9777944254557447</v>
      </c>
      <c r="U54" s="32">
        <f t="shared" si="19"/>
        <v>-7.5991349089175708</v>
      </c>
      <c r="V54" s="32">
        <f t="shared" si="19"/>
        <v>-4.8857111913526818</v>
      </c>
      <c r="W54" s="32">
        <f t="shared" si="19"/>
        <v>-3.0555739496679668</v>
      </c>
    </row>
    <row r="55" spans="2:23" ht="15.75">
      <c r="B55" s="20" t="s">
        <v>38</v>
      </c>
      <c r="C55" s="7"/>
      <c r="D55" s="32">
        <f>IFERROR(((D41/$D41)-1)*100,0)</f>
        <v>0</v>
      </c>
      <c r="E55" s="32">
        <f t="shared" si="19"/>
        <v>0.66698700023601898</v>
      </c>
      <c r="F55" s="32">
        <f t="shared" si="19"/>
        <v>1.4858207661756939</v>
      </c>
      <c r="G55" s="32">
        <f t="shared" si="19"/>
        <v>2.4178849935723612</v>
      </c>
      <c r="H55" s="32">
        <f t="shared" si="19"/>
        <v>3.439227308428161</v>
      </c>
      <c r="I55" s="32">
        <f t="shared" si="19"/>
        <v>0.89147175509329823</v>
      </c>
      <c r="J55" s="32">
        <f t="shared" si="19"/>
        <v>2.4074603319409471</v>
      </c>
      <c r="K55" s="32">
        <f t="shared" si="19"/>
        <v>3.9937663095042986</v>
      </c>
      <c r="L55" s="32">
        <f t="shared" si="19"/>
        <v>5.7064195086317993</v>
      </c>
      <c r="M55" s="32">
        <f t="shared" si="19"/>
        <v>7.5757752283725832</v>
      </c>
      <c r="N55" s="32">
        <f t="shared" si="19"/>
        <v>8.0337516763080643</v>
      </c>
      <c r="O55" s="32">
        <f t="shared" si="19"/>
        <v>8.6233712627689521</v>
      </c>
      <c r="P55" s="32">
        <f t="shared" si="19"/>
        <v>9.0056044947604441</v>
      </c>
      <c r="Q55" s="32">
        <f t="shared" si="19"/>
        <v>9.3321353768524453</v>
      </c>
      <c r="R55" s="32">
        <f t="shared" si="19"/>
        <v>10.397559629590415</v>
      </c>
      <c r="S55" s="32">
        <f t="shared" si="19"/>
        <v>11.739271518560068</v>
      </c>
      <c r="T55" s="32">
        <f t="shared" si="19"/>
        <v>12.341767862672114</v>
      </c>
      <c r="U55" s="32">
        <f t="shared" si="19"/>
        <v>12.744697542339489</v>
      </c>
      <c r="V55" s="32">
        <f t="shared" si="19"/>
        <v>13.089568855160238</v>
      </c>
      <c r="W55" s="32">
        <f t="shared" si="19"/>
        <v>13.464696214885574</v>
      </c>
    </row>
    <row r="56" spans="2:23" ht="15.75">
      <c r="B56" s="20" t="s">
        <v>10</v>
      </c>
      <c r="C56" s="9"/>
      <c r="D56" s="32">
        <f>IFERROR(((D42/$D42)-1)*100,0)</f>
        <v>0</v>
      </c>
      <c r="E56" s="32">
        <f t="shared" si="19"/>
        <v>-0.59798627261743453</v>
      </c>
      <c r="F56" s="32">
        <f t="shared" si="19"/>
        <v>-1.0420422117757733</v>
      </c>
      <c r="G56" s="32">
        <f t="shared" si="19"/>
        <v>-1.5458668963599376</v>
      </c>
      <c r="H56" s="32">
        <f t="shared" si="19"/>
        <v>-2.302647473304209</v>
      </c>
      <c r="I56" s="32">
        <f t="shared" si="19"/>
        <v>-3.3972425889140179</v>
      </c>
      <c r="J56" s="32">
        <f t="shared" si="19"/>
        <v>-4.7430003593443963</v>
      </c>
      <c r="K56" s="32">
        <f t="shared" si="19"/>
        <v>-6.1176038986411001</v>
      </c>
      <c r="L56" s="32">
        <f t="shared" si="19"/>
        <v>-7.2604265433391602</v>
      </c>
      <c r="M56" s="32">
        <f t="shared" si="19"/>
        <v>-8.0227969415610509</v>
      </c>
      <c r="N56" s="32">
        <f t="shared" si="19"/>
        <v>-8.360130813242117</v>
      </c>
      <c r="O56" s="32">
        <f t="shared" si="19"/>
        <v>-8.3503551877988418</v>
      </c>
      <c r="P56" s="32">
        <f t="shared" si="19"/>
        <v>-8.1723455392791031</v>
      </c>
      <c r="Q56" s="32">
        <f t="shared" si="19"/>
        <v>-8.0774909730032327</v>
      </c>
      <c r="R56" s="32">
        <f t="shared" si="19"/>
        <v>-8.2387774569984256</v>
      </c>
      <c r="S56" s="32">
        <f t="shared" si="19"/>
        <v>-6.6390130527342661</v>
      </c>
      <c r="T56" s="32">
        <f t="shared" si="19"/>
        <v>-5.3176572914784836</v>
      </c>
      <c r="U56" s="32">
        <f t="shared" si="19"/>
        <v>-4.2052567217011116</v>
      </c>
      <c r="V56" s="32">
        <f t="shared" si="19"/>
        <v>-3.1595818603623371</v>
      </c>
      <c r="W56" s="32">
        <f t="shared" si="19"/>
        <v>-2.0750381125404727</v>
      </c>
    </row>
    <row r="57" spans="2:23" ht="15.75">
      <c r="B57" s="26" t="s">
        <v>32</v>
      </c>
      <c r="C57" s="9"/>
      <c r="D57" s="32">
        <f>IFERROR(((D43/$D43)-1)*100,0)</f>
        <v>0</v>
      </c>
      <c r="E57" s="32">
        <f t="shared" si="19"/>
        <v>0.15733107890298914</v>
      </c>
      <c r="F57" s="32">
        <f t="shared" si="19"/>
        <v>0.41593877918195687</v>
      </c>
      <c r="G57" s="32">
        <f t="shared" si="19"/>
        <v>0.53763316970762975</v>
      </c>
      <c r="H57" s="32">
        <f t="shared" si="19"/>
        <v>0.3679788649621818</v>
      </c>
      <c r="I57" s="32">
        <f t="shared" si="19"/>
        <v>-0.16998189854795509</v>
      </c>
      <c r="J57" s="32">
        <f t="shared" si="19"/>
        <v>-0.98125743652978104</v>
      </c>
      <c r="K57" s="32">
        <f t="shared" si="19"/>
        <v>-1.8501451959023085</v>
      </c>
      <c r="L57" s="32">
        <f t="shared" si="19"/>
        <v>-2.4981465604571595</v>
      </c>
      <c r="M57" s="32">
        <f t="shared" si="19"/>
        <v>-2.7549382107693754</v>
      </c>
      <c r="N57" s="32">
        <f t="shared" si="19"/>
        <v>-2.5787476743415416</v>
      </c>
      <c r="O57" s="32">
        <f t="shared" si="19"/>
        <v>-2.0469568050197617</v>
      </c>
      <c r="P57" s="32">
        <f t="shared" si="19"/>
        <v>-1.3395506426423398</v>
      </c>
      <c r="Q57" s="32">
        <f t="shared" si="19"/>
        <v>-0.72009079809873811</v>
      </c>
      <c r="R57" s="32">
        <f t="shared" si="19"/>
        <v>-0.38040016694622647</v>
      </c>
      <c r="S57" s="32">
        <f t="shared" si="19"/>
        <v>4.7782638078142092</v>
      </c>
      <c r="T57" s="32">
        <f t="shared" si="19"/>
        <v>9.5513206731145708</v>
      </c>
      <c r="U57" s="32">
        <f t="shared" si="19"/>
        <v>14.016047400813303</v>
      </c>
      <c r="V57" s="32">
        <f t="shared" si="19"/>
        <v>18.328155587094908</v>
      </c>
      <c r="W57" s="32">
        <f t="shared" si="19"/>
        <v>22.611852239287323</v>
      </c>
    </row>
    <row r="58" spans="2:23" ht="15.75">
      <c r="B58" s="26" t="s">
        <v>33</v>
      </c>
      <c r="C58" s="9"/>
      <c r="D58" s="32">
        <f>IFERROR(((D44/$D44)-1)*100,0)</f>
        <v>0</v>
      </c>
      <c r="E58" s="32">
        <f t="shared" si="19"/>
        <v>-1.1036384725949366</v>
      </c>
      <c r="F58" s="32">
        <f t="shared" si="19"/>
        <v>-2.0180972356926286</v>
      </c>
      <c r="G58" s="32">
        <f t="shared" si="19"/>
        <v>-2.9406798050526262</v>
      </c>
      <c r="H58" s="32">
        <f t="shared" si="19"/>
        <v>-4.0905159507645177</v>
      </c>
      <c r="I58" s="32">
        <f t="shared" si="19"/>
        <v>-5.5577536174234332</v>
      </c>
      <c r="J58" s="32">
        <f t="shared" si="19"/>
        <v>-7.2613240557906185</v>
      </c>
      <c r="K58" s="32">
        <f t="shared" si="19"/>
        <v>-8.9744823709933979</v>
      </c>
      <c r="L58" s="32">
        <f t="shared" si="19"/>
        <v>-10.448566396614877</v>
      </c>
      <c r="M58" s="32">
        <f t="shared" si="19"/>
        <v>-11.549399833753826</v>
      </c>
      <c r="N58" s="32">
        <f t="shared" si="19"/>
        <v>-12.230516019159976</v>
      </c>
      <c r="O58" s="32">
        <f t="shared" si="19"/>
        <v>-12.57020695364357</v>
      </c>
      <c r="P58" s="32">
        <f t="shared" si="19"/>
        <v>-12.746605305090608</v>
      </c>
      <c r="Q58" s="32">
        <f t="shared" si="19"/>
        <v>-13.002951214405423</v>
      </c>
      <c r="R58" s="32">
        <f t="shared" si="19"/>
        <v>-13.499620143809675</v>
      </c>
      <c r="S58" s="32">
        <f t="shared" si="19"/>
        <v>-14.282384611281119</v>
      </c>
      <c r="T58" s="32">
        <f t="shared" si="19"/>
        <v>-15.27179299891116</v>
      </c>
      <c r="U58" s="32">
        <f t="shared" si="19"/>
        <v>-16.403629362632998</v>
      </c>
      <c r="V58" s="32">
        <f t="shared" si="19"/>
        <v>-17.544689909281718</v>
      </c>
      <c r="W58" s="32">
        <f t="shared" si="19"/>
        <v>-18.60184024660564</v>
      </c>
    </row>
    <row r="59" spans="2:23" ht="15.75">
      <c r="B59" s="10" t="s">
        <v>31</v>
      </c>
      <c r="C59" s="9"/>
      <c r="D59" s="32">
        <f>IFERROR(((D45/$D45)-1)*100,0)</f>
        <v>0</v>
      </c>
      <c r="E59" s="32">
        <f t="shared" si="19"/>
        <v>0</v>
      </c>
      <c r="F59" s="32">
        <f t="shared" si="19"/>
        <v>0</v>
      </c>
      <c r="G59" s="32">
        <f t="shared" si="19"/>
        <v>0</v>
      </c>
      <c r="H59" s="32">
        <f t="shared" si="19"/>
        <v>0</v>
      </c>
      <c r="I59" s="32">
        <f t="shared" si="19"/>
        <v>0</v>
      </c>
      <c r="J59" s="32">
        <f t="shared" si="19"/>
        <v>0</v>
      </c>
      <c r="K59" s="32">
        <f t="shared" si="19"/>
        <v>0</v>
      </c>
      <c r="L59" s="32">
        <f t="shared" si="19"/>
        <v>0</v>
      </c>
      <c r="M59" s="32">
        <f t="shared" si="19"/>
        <v>0</v>
      </c>
      <c r="N59" s="32">
        <f t="shared" si="19"/>
        <v>0</v>
      </c>
      <c r="O59" s="32">
        <f t="shared" si="19"/>
        <v>0</v>
      </c>
      <c r="P59" s="32">
        <f t="shared" si="19"/>
        <v>0</v>
      </c>
      <c r="Q59" s="32">
        <f t="shared" si="19"/>
        <v>0</v>
      </c>
      <c r="R59" s="32">
        <f t="shared" si="19"/>
        <v>0</v>
      </c>
      <c r="S59" s="32">
        <f t="shared" si="19"/>
        <v>0</v>
      </c>
      <c r="T59" s="32">
        <f t="shared" si="19"/>
        <v>0</v>
      </c>
      <c r="U59" s="32">
        <f t="shared" si="19"/>
        <v>0</v>
      </c>
      <c r="V59" s="32">
        <f t="shared" si="19"/>
        <v>0</v>
      </c>
      <c r="W59" s="32">
        <f t="shared" si="19"/>
        <v>0</v>
      </c>
    </row>
    <row r="60" spans="2:23" ht="15.75">
      <c r="B60" s="10" t="s">
        <v>11</v>
      </c>
      <c r="D60" s="32">
        <f>IFERROR(((D46/$D46)-1)*100,0)</f>
        <v>0</v>
      </c>
      <c r="E60" s="32">
        <f t="shared" si="19"/>
        <v>0.15733107890298914</v>
      </c>
      <c r="F60" s="32">
        <f t="shared" si="19"/>
        <v>0.41593877918195687</v>
      </c>
      <c r="G60" s="32">
        <f t="shared" si="19"/>
        <v>0.53763316970762975</v>
      </c>
      <c r="H60" s="32">
        <f t="shared" si="19"/>
        <v>0.3679788649621818</v>
      </c>
      <c r="I60" s="32">
        <f t="shared" si="19"/>
        <v>-0.16998189854795509</v>
      </c>
      <c r="J60" s="32">
        <f t="shared" si="19"/>
        <v>-0.98125743652978104</v>
      </c>
      <c r="K60" s="32">
        <f t="shared" si="19"/>
        <v>-1.8501451959023085</v>
      </c>
      <c r="L60" s="32">
        <f t="shared" si="19"/>
        <v>-2.4981465604571595</v>
      </c>
      <c r="M60" s="32">
        <f t="shared" si="19"/>
        <v>-2.7549382107693754</v>
      </c>
      <c r="N60" s="32">
        <f t="shared" si="19"/>
        <v>-2.5787476743415416</v>
      </c>
      <c r="O60" s="32">
        <f t="shared" si="19"/>
        <v>-2.0469568050197617</v>
      </c>
      <c r="P60" s="32">
        <f t="shared" si="19"/>
        <v>-1.3395506426423398</v>
      </c>
      <c r="Q60" s="32">
        <f t="shared" si="19"/>
        <v>-0.72009079809873811</v>
      </c>
      <c r="R60" s="32">
        <f t="shared" si="19"/>
        <v>-0.38040016694622647</v>
      </c>
      <c r="S60" s="32">
        <f t="shared" si="19"/>
        <v>4.7782638078142092</v>
      </c>
      <c r="T60" s="32">
        <f t="shared" si="19"/>
        <v>9.5513206731145708</v>
      </c>
      <c r="U60" s="32">
        <f t="shared" si="19"/>
        <v>14.016047400813303</v>
      </c>
      <c r="V60" s="32">
        <f t="shared" si="19"/>
        <v>18.328155587094908</v>
      </c>
      <c r="W60" s="32">
        <f t="shared" si="19"/>
        <v>22.611852239287323</v>
      </c>
    </row>
    <row r="61" spans="2:23" ht="15.75">
      <c r="B61" s="10" t="s">
        <v>12</v>
      </c>
      <c r="C61" s="9"/>
      <c r="D61" s="32">
        <f>IFERROR(((D47/$D47)-1)*100,0)</f>
        <v>0</v>
      </c>
      <c r="E61" s="32">
        <f t="shared" si="19"/>
        <v>-1.1036384725949366</v>
      </c>
      <c r="F61" s="32">
        <f t="shared" si="19"/>
        <v>-2.0180972356926286</v>
      </c>
      <c r="G61" s="32">
        <f t="shared" si="19"/>
        <v>-2.9406798050526262</v>
      </c>
      <c r="H61" s="32">
        <f t="shared" si="19"/>
        <v>-4.0905159507645177</v>
      </c>
      <c r="I61" s="32">
        <f t="shared" si="19"/>
        <v>-5.5577536174234332</v>
      </c>
      <c r="J61" s="32">
        <f t="shared" si="19"/>
        <v>-7.2613240557906185</v>
      </c>
      <c r="K61" s="32">
        <f t="shared" si="19"/>
        <v>-8.9744823709933979</v>
      </c>
      <c r="L61" s="32">
        <f t="shared" si="19"/>
        <v>-10.448566396614877</v>
      </c>
      <c r="M61" s="32">
        <f t="shared" si="19"/>
        <v>-11.549399833753826</v>
      </c>
      <c r="N61" s="32">
        <f t="shared" si="19"/>
        <v>-12.230516019159976</v>
      </c>
      <c r="O61" s="32">
        <f t="shared" si="19"/>
        <v>-12.57020695364357</v>
      </c>
      <c r="P61" s="32">
        <f t="shared" si="19"/>
        <v>-12.746605305090608</v>
      </c>
      <c r="Q61" s="32">
        <f t="shared" si="19"/>
        <v>-13.002951214405423</v>
      </c>
      <c r="R61" s="32">
        <f t="shared" si="19"/>
        <v>-13.499620143809675</v>
      </c>
      <c r="S61" s="32">
        <f t="shared" si="19"/>
        <v>-14.282384611281119</v>
      </c>
      <c r="T61" s="32">
        <f t="shared" si="19"/>
        <v>-15.27179299891116</v>
      </c>
      <c r="U61" s="32">
        <f t="shared" si="19"/>
        <v>-16.403629362632998</v>
      </c>
      <c r="V61" s="32">
        <f t="shared" si="19"/>
        <v>-17.544689909281718</v>
      </c>
      <c r="W61" s="32">
        <f t="shared" si="19"/>
        <v>-18.60184024660564</v>
      </c>
    </row>
    <row r="62" spans="2:23" ht="15.75">
      <c r="B62" s="10" t="s">
        <v>16</v>
      </c>
      <c r="C62" s="9"/>
      <c r="D62" s="32">
        <f>IFERROR(((D48/$D48)-1)*100,0)</f>
        <v>0</v>
      </c>
      <c r="E62" s="32">
        <f t="shared" si="19"/>
        <v>0</v>
      </c>
      <c r="F62" s="32">
        <f t="shared" si="19"/>
        <v>0</v>
      </c>
      <c r="G62" s="32">
        <f t="shared" si="19"/>
        <v>0</v>
      </c>
      <c r="H62" s="32">
        <f t="shared" si="19"/>
        <v>0</v>
      </c>
      <c r="I62" s="32">
        <f t="shared" si="19"/>
        <v>0</v>
      </c>
      <c r="J62" s="32">
        <f t="shared" si="19"/>
        <v>0</v>
      </c>
      <c r="K62" s="32">
        <f t="shared" si="19"/>
        <v>0</v>
      </c>
      <c r="L62" s="32">
        <f t="shared" si="19"/>
        <v>0</v>
      </c>
      <c r="M62" s="32">
        <f t="shared" si="19"/>
        <v>0</v>
      </c>
      <c r="N62" s="32">
        <f t="shared" si="19"/>
        <v>0</v>
      </c>
      <c r="O62" s="32">
        <f t="shared" si="19"/>
        <v>0</v>
      </c>
      <c r="P62" s="32">
        <f t="shared" si="19"/>
        <v>0</v>
      </c>
      <c r="Q62" s="32">
        <f t="shared" si="19"/>
        <v>0</v>
      </c>
      <c r="R62" s="32">
        <f t="shared" si="19"/>
        <v>0</v>
      </c>
      <c r="S62" s="32">
        <f t="shared" si="19"/>
        <v>0</v>
      </c>
      <c r="T62" s="32">
        <f t="shared" si="19"/>
        <v>0</v>
      </c>
      <c r="U62" s="32">
        <f t="shared" si="19"/>
        <v>0</v>
      </c>
      <c r="V62" s="32">
        <f t="shared" si="19"/>
        <v>0</v>
      </c>
      <c r="W62" s="32">
        <f t="shared" si="19"/>
        <v>0</v>
      </c>
    </row>
    <row r="63" spans="2:23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</row>
    <row r="64" spans="2:23" ht="15.75">
      <c r="B64" s="9" t="s">
        <v>8</v>
      </c>
      <c r="C64" s="9"/>
      <c r="D64" s="32">
        <f>IFERROR(((D50/$D50)-1)*100,0)</f>
        <v>0</v>
      </c>
      <c r="E64" s="32">
        <f t="shared" si="19"/>
        <v>-14.508056126320978</v>
      </c>
      <c r="F64" s="32">
        <f t="shared" si="19"/>
        <v>-28.208253126177762</v>
      </c>
      <c r="G64" s="32">
        <f t="shared" si="19"/>
        <v>-43.084722453244474</v>
      </c>
      <c r="H64" s="32">
        <f t="shared" si="19"/>
        <v>-46.750624208590487</v>
      </c>
      <c r="I64" s="32">
        <f t="shared" si="19"/>
        <v>-43.794304516247685</v>
      </c>
      <c r="J64" s="32">
        <f t="shared" si="19"/>
        <v>-39.270046512155822</v>
      </c>
      <c r="K64" s="32">
        <f t="shared" si="19"/>
        <v>-39.06921488555345</v>
      </c>
      <c r="L64" s="32">
        <f t="shared" si="19"/>
        <v>-37.808581673200912</v>
      </c>
      <c r="M64" s="32">
        <f t="shared" si="19"/>
        <v>-35.164246618196835</v>
      </c>
      <c r="N64" s="32">
        <f t="shared" si="19"/>
        <v>-32.166997531704922</v>
      </c>
      <c r="O64" s="32">
        <f t="shared" si="19"/>
        <v>-32.378673737713356</v>
      </c>
      <c r="P64" s="32">
        <f t="shared" si="19"/>
        <v>-27.706445153421434</v>
      </c>
      <c r="Q64" s="32">
        <f t="shared" si="19"/>
        <v>-22.780998451516886</v>
      </c>
      <c r="R64" s="32">
        <f t="shared" si="19"/>
        <v>-23.283649807921748</v>
      </c>
      <c r="S64" s="32">
        <f t="shared" si="19"/>
        <v>-21.54646772218808</v>
      </c>
      <c r="T64" s="32">
        <f t="shared" si="19"/>
        <v>-15.763722227983623</v>
      </c>
      <c r="U64" s="32">
        <f t="shared" si="19"/>
        <v>-9.8251194444916816</v>
      </c>
      <c r="V64" s="32">
        <f t="shared" si="19"/>
        <v>-8.3980356902765507</v>
      </c>
      <c r="W64" s="32">
        <f t="shared" si="19"/>
        <v>-10.714556296810274</v>
      </c>
    </row>
    <row r="65" spans="1:23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>
      <c r="B66" s="1" t="s">
        <v>36</v>
      </c>
      <c r="C66" s="1"/>
      <c r="D66" s="1">
        <v>1991</v>
      </c>
      <c r="E66" s="1">
        <v>1992</v>
      </c>
      <c r="F66" s="1">
        <v>1993</v>
      </c>
      <c r="G66" s="1">
        <v>1994</v>
      </c>
      <c r="H66" s="1">
        <v>1995</v>
      </c>
      <c r="I66" s="1">
        <v>1996</v>
      </c>
      <c r="J66" s="1">
        <v>1997</v>
      </c>
      <c r="K66" s="1">
        <v>1998</v>
      </c>
      <c r="L66" s="1">
        <v>1999</v>
      </c>
      <c r="M66" s="1">
        <v>2000</v>
      </c>
      <c r="N66" s="1">
        <v>2001</v>
      </c>
      <c r="O66" s="1">
        <v>2002</v>
      </c>
      <c r="P66" s="1">
        <v>2003</v>
      </c>
      <c r="Q66" s="1">
        <v>2004</v>
      </c>
      <c r="R66" s="1">
        <v>2005</v>
      </c>
      <c r="S66" s="1">
        <v>2006</v>
      </c>
      <c r="T66" s="1">
        <v>2007</v>
      </c>
      <c r="U66" s="1">
        <v>2008</v>
      </c>
      <c r="V66" s="1">
        <v>2009</v>
      </c>
      <c r="W66" s="1">
        <v>2010</v>
      </c>
    </row>
    <row r="67" spans="1:23" ht="15.75">
      <c r="B67" s="20" t="s">
        <v>5</v>
      </c>
      <c r="C67" s="31">
        <f>AVERAGE(D67:W67)</f>
        <v>24.482852737367047</v>
      </c>
      <c r="D67" s="30">
        <f t="shared" ref="D67:W67" si="20">(D8/D7)*100</f>
        <v>26.145939858413641</v>
      </c>
      <c r="E67" s="30">
        <f t="shared" si="20"/>
        <v>26.193258743596008</v>
      </c>
      <c r="F67" s="30">
        <f t="shared" si="20"/>
        <v>26.009791834926972</v>
      </c>
      <c r="G67" s="30">
        <f t="shared" si="20"/>
        <v>25.588281889271002</v>
      </c>
      <c r="H67" s="30">
        <f t="shared" si="20"/>
        <v>25.45530751229909</v>
      </c>
      <c r="I67" s="30">
        <f t="shared" si="20"/>
        <v>25.491186460025752</v>
      </c>
      <c r="J67" s="30">
        <f t="shared" si="20"/>
        <v>24.93136622586475</v>
      </c>
      <c r="K67" s="30">
        <f t="shared" si="20"/>
        <v>24.366229943922715</v>
      </c>
      <c r="L67" s="30">
        <f t="shared" si="20"/>
        <v>23.964534071704442</v>
      </c>
      <c r="M67" s="30">
        <f t="shared" si="20"/>
        <v>23.763301331871052</v>
      </c>
      <c r="N67" s="30">
        <f t="shared" si="20"/>
        <v>23.706840722564358</v>
      </c>
      <c r="O67" s="30">
        <f t="shared" si="20"/>
        <v>23.612126819275669</v>
      </c>
      <c r="P67" s="30">
        <f t="shared" si="20"/>
        <v>23.50541445711503</v>
      </c>
      <c r="Q67" s="30">
        <f t="shared" si="20"/>
        <v>23.448431809837533</v>
      </c>
      <c r="R67" s="30">
        <f t="shared" si="20"/>
        <v>23.379737585837727</v>
      </c>
      <c r="S67" s="30">
        <f t="shared" si="20"/>
        <v>23.450737177423392</v>
      </c>
      <c r="T67" s="30">
        <f t="shared" si="20"/>
        <v>23.652838019917024</v>
      </c>
      <c r="U67" s="30">
        <f t="shared" si="20"/>
        <v>23.988412499192684</v>
      </c>
      <c r="V67" s="30">
        <f t="shared" si="20"/>
        <v>24.392101184346597</v>
      </c>
      <c r="W67" s="30">
        <f t="shared" si="20"/>
        <v>24.611216599935581</v>
      </c>
    </row>
    <row r="68" spans="1:23" ht="15.75">
      <c r="B68" s="20" t="s">
        <v>38</v>
      </c>
      <c r="C68" s="31">
        <f>AVERAGE(D68:W68)</f>
        <v>37.21458166470439</v>
      </c>
      <c r="D68" s="30">
        <f t="shared" ref="D68:W68" si="21">(D9/D7)*100</f>
        <v>34.242297187125779</v>
      </c>
      <c r="E68" s="30">
        <f t="shared" si="21"/>
        <v>34.452559667139269</v>
      </c>
      <c r="F68" s="30">
        <f t="shared" si="21"/>
        <v>34.769939259617949</v>
      </c>
      <c r="G68" s="30">
        <f t="shared" si="21"/>
        <v>35.232195672890747</v>
      </c>
      <c r="H68" s="30">
        <f t="shared" si="21"/>
        <v>35.62310362138809</v>
      </c>
      <c r="I68" s="30">
        <f t="shared" si="21"/>
        <v>35.351872070437523</v>
      </c>
      <c r="J68" s="30">
        <f t="shared" si="21"/>
        <v>36.159610656038737</v>
      </c>
      <c r="K68" s="30">
        <f t="shared" si="21"/>
        <v>36.996833164939574</v>
      </c>
      <c r="L68" s="30">
        <f t="shared" si="21"/>
        <v>37.736518375744353</v>
      </c>
      <c r="M68" s="30">
        <f t="shared" si="21"/>
        <v>38.327812375569387</v>
      </c>
      <c r="N68" s="30">
        <f t="shared" si="21"/>
        <v>38.507297916542569</v>
      </c>
      <c r="O68" s="30">
        <f t="shared" si="21"/>
        <v>38.656996510753125</v>
      </c>
      <c r="P68" s="30">
        <f t="shared" si="21"/>
        <v>38.741063139346316</v>
      </c>
      <c r="Q68" s="30">
        <f t="shared" si="21"/>
        <v>38.807399689107307</v>
      </c>
      <c r="R68" s="30">
        <f t="shared" si="21"/>
        <v>39.061559954611738</v>
      </c>
      <c r="S68" s="30">
        <f t="shared" si="21"/>
        <v>38.925814993949508</v>
      </c>
      <c r="T68" s="30">
        <f t="shared" si="21"/>
        <v>38.657476158326183</v>
      </c>
      <c r="U68" s="30">
        <f t="shared" si="21"/>
        <v>38.333655110307049</v>
      </c>
      <c r="V68" s="30">
        <f t="shared" si="21"/>
        <v>37.982594816082937</v>
      </c>
      <c r="W68" s="30">
        <f t="shared" si="21"/>
        <v>37.72503295416945</v>
      </c>
    </row>
    <row r="69" spans="1:23" ht="15.75">
      <c r="B69" s="20" t="s">
        <v>10</v>
      </c>
      <c r="C69" s="31">
        <f>AVERAGE(D69:W69)</f>
        <v>38.302565597928577</v>
      </c>
      <c r="D69" s="30">
        <f t="shared" ref="D69:W69" si="22">(D10/D7)*100</f>
        <v>39.61176295446058</v>
      </c>
      <c r="E69" s="30">
        <f t="shared" si="22"/>
        <v>39.354181589264712</v>
      </c>
      <c r="F69" s="30">
        <f t="shared" si="22"/>
        <v>39.220268905455079</v>
      </c>
      <c r="G69" s="30">
        <f t="shared" si="22"/>
        <v>39.179522437838251</v>
      </c>
      <c r="H69" s="30">
        <f t="shared" si="22"/>
        <v>38.921588866312831</v>
      </c>
      <c r="I69" s="30">
        <f t="shared" si="22"/>
        <v>39.156941469536726</v>
      </c>
      <c r="J69" s="30">
        <f t="shared" si="22"/>
        <v>38.909023118096528</v>
      </c>
      <c r="K69" s="30">
        <f t="shared" si="22"/>
        <v>38.636936891137722</v>
      </c>
      <c r="L69" s="30">
        <f t="shared" si="22"/>
        <v>38.298947552551212</v>
      </c>
      <c r="M69" s="30">
        <f t="shared" si="22"/>
        <v>37.908886292559572</v>
      </c>
      <c r="N69" s="30">
        <f t="shared" si="22"/>
        <v>37.78586136089308</v>
      </c>
      <c r="O69" s="30">
        <f t="shared" si="22"/>
        <v>37.730876669971209</v>
      </c>
      <c r="P69" s="30">
        <f t="shared" si="22"/>
        <v>37.753522403538668</v>
      </c>
      <c r="Q69" s="30">
        <f t="shared" si="22"/>
        <v>37.744168501055164</v>
      </c>
      <c r="R69" s="30">
        <f t="shared" si="22"/>
        <v>37.558702459550538</v>
      </c>
      <c r="S69" s="30">
        <f t="shared" si="22"/>
        <v>37.623447828627107</v>
      </c>
      <c r="T69" s="30">
        <f t="shared" si="22"/>
        <v>37.68968582175679</v>
      </c>
      <c r="U69" s="30">
        <f t="shared" si="22"/>
        <v>37.67793239050026</v>
      </c>
      <c r="V69" s="30">
        <f t="shared" si="22"/>
        <v>37.625303999570477</v>
      </c>
      <c r="W69" s="30">
        <f t="shared" si="22"/>
        <v>37.663750445894962</v>
      </c>
    </row>
    <row r="70" spans="1:23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</row>
    <row r="71" spans="1:23">
      <c r="B71" s="1" t="s">
        <v>41</v>
      </c>
      <c r="C71" s="1"/>
      <c r="D71" s="1">
        <v>1991</v>
      </c>
      <c r="E71" s="1">
        <v>1992</v>
      </c>
      <c r="F71" s="1">
        <v>1993</v>
      </c>
      <c r="G71" s="1">
        <v>1994</v>
      </c>
      <c r="H71" s="1">
        <v>1995</v>
      </c>
      <c r="I71" s="1">
        <v>1996</v>
      </c>
      <c r="J71" s="1">
        <v>1997</v>
      </c>
      <c r="K71" s="1">
        <v>1998</v>
      </c>
      <c r="L71" s="1">
        <v>1999</v>
      </c>
      <c r="M71" s="1">
        <v>2000</v>
      </c>
      <c r="N71" s="1">
        <v>2001</v>
      </c>
      <c r="O71" s="1">
        <v>2002</v>
      </c>
      <c r="P71" s="1">
        <v>2003</v>
      </c>
      <c r="Q71" s="1">
        <v>2004</v>
      </c>
      <c r="R71" s="1">
        <v>2005</v>
      </c>
      <c r="S71" s="1">
        <v>2006</v>
      </c>
      <c r="T71" s="1">
        <v>2007</v>
      </c>
      <c r="U71" s="1">
        <v>2008</v>
      </c>
      <c r="V71" s="1">
        <v>2009</v>
      </c>
      <c r="W71" s="1">
        <v>2010</v>
      </c>
    </row>
    <row r="72" spans="1:23" ht="15.75">
      <c r="B72" s="10" t="s">
        <v>31</v>
      </c>
      <c r="C72" s="31">
        <f>AVERAGE(D72:W72)</f>
        <v>0</v>
      </c>
      <c r="D72" s="30">
        <f t="shared" ref="D72:W72" si="23">(D13/D$10)*100</f>
        <v>0</v>
      </c>
      <c r="E72" s="30">
        <f t="shared" si="23"/>
        <v>0</v>
      </c>
      <c r="F72" s="30">
        <f t="shared" si="23"/>
        <v>0</v>
      </c>
      <c r="G72" s="30">
        <f t="shared" si="23"/>
        <v>0</v>
      </c>
      <c r="H72" s="30">
        <f t="shared" si="23"/>
        <v>0</v>
      </c>
      <c r="I72" s="30">
        <f t="shared" si="23"/>
        <v>0</v>
      </c>
      <c r="J72" s="30">
        <f t="shared" si="23"/>
        <v>0</v>
      </c>
      <c r="K72" s="30">
        <f t="shared" si="23"/>
        <v>0</v>
      </c>
      <c r="L72" s="30">
        <f t="shared" si="23"/>
        <v>0</v>
      </c>
      <c r="M72" s="30">
        <f t="shared" si="23"/>
        <v>0</v>
      </c>
      <c r="N72" s="30">
        <f t="shared" si="23"/>
        <v>0</v>
      </c>
      <c r="O72" s="30">
        <f t="shared" si="23"/>
        <v>0</v>
      </c>
      <c r="P72" s="30">
        <f t="shared" si="23"/>
        <v>0</v>
      </c>
      <c r="Q72" s="30">
        <f t="shared" si="23"/>
        <v>0</v>
      </c>
      <c r="R72" s="30">
        <f t="shared" si="23"/>
        <v>0</v>
      </c>
      <c r="S72" s="30">
        <f t="shared" si="23"/>
        <v>0</v>
      </c>
      <c r="T72" s="30">
        <f t="shared" si="23"/>
        <v>0</v>
      </c>
      <c r="U72" s="30">
        <f t="shared" si="23"/>
        <v>0</v>
      </c>
      <c r="V72" s="30">
        <f t="shared" si="23"/>
        <v>0</v>
      </c>
      <c r="W72" s="30">
        <f t="shared" si="23"/>
        <v>0</v>
      </c>
    </row>
    <row r="73" spans="1:23" ht="15.75">
      <c r="A73" s="36"/>
      <c r="B73" s="10" t="s">
        <v>11</v>
      </c>
      <c r="C73" s="31">
        <f>AVERAGE(D73:W73)</f>
        <v>43.334944682327311</v>
      </c>
      <c r="D73" s="30">
        <f t="shared" ref="D73:W73" si="24">(D16/D$10)*100</f>
        <v>40.100270413096638</v>
      </c>
      <c r="E73" s="30">
        <f t="shared" si="24"/>
        <v>40.404976815994495</v>
      </c>
      <c r="F73" s="30">
        <f>(F16/F$10)*100</f>
        <v>40.691081231158172</v>
      </c>
      <c r="G73" s="30">
        <f t="shared" si="24"/>
        <v>40.94887791611599</v>
      </c>
      <c r="H73" s="30">
        <f t="shared" si="24"/>
        <v>41.196439711108653</v>
      </c>
      <c r="I73" s="30">
        <f t="shared" si="24"/>
        <v>41.43992188729343</v>
      </c>
      <c r="J73" s="30">
        <f t="shared" si="24"/>
        <v>41.683848617307028</v>
      </c>
      <c r="K73" s="30">
        <f t="shared" si="24"/>
        <v>41.923042892953177</v>
      </c>
      <c r="L73" s="30">
        <f t="shared" si="24"/>
        <v>42.159463786308436</v>
      </c>
      <c r="M73" s="30">
        <f t="shared" si="24"/>
        <v>42.396954293215522</v>
      </c>
      <c r="N73" s="30">
        <f t="shared" si="24"/>
        <v>42.630119367367421</v>
      </c>
      <c r="O73" s="30">
        <f t="shared" si="24"/>
        <v>42.858251419884631</v>
      </c>
      <c r="P73" s="30">
        <f t="shared" si="24"/>
        <v>43.084087484778053</v>
      </c>
      <c r="Q73" s="30">
        <f t="shared" si="24"/>
        <v>43.309862271216893</v>
      </c>
      <c r="R73" s="30">
        <f t="shared" si="24"/>
        <v>43.534434056585113</v>
      </c>
      <c r="S73" s="30">
        <f t="shared" si="24"/>
        <v>45.004201963732335</v>
      </c>
      <c r="T73" s="30">
        <f t="shared" si="24"/>
        <v>46.397643503896738</v>
      </c>
      <c r="U73" s="30">
        <f t="shared" si="24"/>
        <v>47.727820710604732</v>
      </c>
      <c r="V73" s="30">
        <f t="shared" si="24"/>
        <v>48.998043664820869</v>
      </c>
      <c r="W73" s="30">
        <f t="shared" si="24"/>
        <v>50.209551639107872</v>
      </c>
    </row>
    <row r="74" spans="1:23" ht="15.75">
      <c r="A74" s="36"/>
      <c r="B74" s="10" t="s">
        <v>12</v>
      </c>
      <c r="C74" s="31">
        <f>AVERAGE(D74:W74)</f>
        <v>56.665055317672682</v>
      </c>
      <c r="D74" s="30">
        <f t="shared" ref="D74:W74" si="25">(D19/D$10)*100</f>
        <v>59.899729586903362</v>
      </c>
      <c r="E74" s="30">
        <f t="shared" si="25"/>
        <v>59.595023184005505</v>
      </c>
      <c r="F74" s="30">
        <f t="shared" si="25"/>
        <v>59.308918768841835</v>
      </c>
      <c r="G74" s="30">
        <f t="shared" si="25"/>
        <v>59.051122083884025</v>
      </c>
      <c r="H74" s="30">
        <f t="shared" si="25"/>
        <v>58.803560288891354</v>
      </c>
      <c r="I74" s="30">
        <f t="shared" si="25"/>
        <v>58.560078112706584</v>
      </c>
      <c r="J74" s="30">
        <f t="shared" si="25"/>
        <v>58.316151382692972</v>
      </c>
      <c r="K74" s="30">
        <f t="shared" si="25"/>
        <v>58.076957107046823</v>
      </c>
      <c r="L74" s="30">
        <f t="shared" si="25"/>
        <v>57.840536213691564</v>
      </c>
      <c r="M74" s="30">
        <f t="shared" si="25"/>
        <v>57.603045706784471</v>
      </c>
      <c r="N74" s="30">
        <f t="shared" si="25"/>
        <v>57.369880632632572</v>
      </c>
      <c r="O74" s="30">
        <f t="shared" si="25"/>
        <v>57.141748580115369</v>
      </c>
      <c r="P74" s="30">
        <f t="shared" si="25"/>
        <v>56.915912515221947</v>
      </c>
      <c r="Q74" s="30">
        <f t="shared" si="25"/>
        <v>56.690137728783107</v>
      </c>
      <c r="R74" s="30">
        <f t="shared" si="25"/>
        <v>56.465565943414887</v>
      </c>
      <c r="S74" s="30">
        <f t="shared" si="25"/>
        <v>54.995798036267665</v>
      </c>
      <c r="T74" s="30">
        <f t="shared" si="25"/>
        <v>53.602356496103262</v>
      </c>
      <c r="U74" s="30">
        <f t="shared" si="25"/>
        <v>52.272179289395261</v>
      </c>
      <c r="V74" s="30">
        <f t="shared" si="25"/>
        <v>51.001956335179123</v>
      </c>
      <c r="W74" s="30">
        <f t="shared" si="25"/>
        <v>49.790448360892128</v>
      </c>
    </row>
    <row r="75" spans="1:23" ht="15.75">
      <c r="A75" s="36"/>
      <c r="B75" s="10" t="s">
        <v>16</v>
      </c>
      <c r="C75" s="31">
        <f>AVERAGE(D75:W75)</f>
        <v>0</v>
      </c>
      <c r="D75" s="35">
        <f t="shared" ref="D75:W75" si="26">(D23/D$10)*100</f>
        <v>0</v>
      </c>
      <c r="E75" s="35">
        <f t="shared" si="26"/>
        <v>0</v>
      </c>
      <c r="F75" s="35">
        <f t="shared" si="26"/>
        <v>0</v>
      </c>
      <c r="G75" s="35">
        <f t="shared" si="26"/>
        <v>0</v>
      </c>
      <c r="H75" s="35">
        <f t="shared" si="26"/>
        <v>0</v>
      </c>
      <c r="I75" s="35">
        <f t="shared" si="26"/>
        <v>0</v>
      </c>
      <c r="J75" s="35">
        <f t="shared" si="26"/>
        <v>0</v>
      </c>
      <c r="K75" s="35">
        <f t="shared" si="26"/>
        <v>0</v>
      </c>
      <c r="L75" s="35">
        <f t="shared" si="26"/>
        <v>0</v>
      </c>
      <c r="M75" s="35">
        <f t="shared" si="26"/>
        <v>0</v>
      </c>
      <c r="N75" s="35">
        <f t="shared" si="26"/>
        <v>0</v>
      </c>
      <c r="O75" s="35">
        <f t="shared" si="26"/>
        <v>0</v>
      </c>
      <c r="P75" s="35">
        <f t="shared" si="26"/>
        <v>0</v>
      </c>
      <c r="Q75" s="35">
        <f t="shared" si="26"/>
        <v>0</v>
      </c>
      <c r="R75" s="35">
        <f t="shared" si="26"/>
        <v>0</v>
      </c>
      <c r="S75" s="35">
        <f t="shared" si="26"/>
        <v>0</v>
      </c>
      <c r="T75" s="35">
        <f t="shared" si="26"/>
        <v>0</v>
      </c>
      <c r="U75" s="35">
        <f t="shared" si="26"/>
        <v>0</v>
      </c>
      <c r="V75" s="35">
        <f t="shared" si="26"/>
        <v>0</v>
      </c>
      <c r="W75" s="35">
        <f t="shared" si="26"/>
        <v>0</v>
      </c>
    </row>
    <row r="76" spans="1:23">
      <c r="C76" s="31"/>
    </row>
    <row r="147" spans="4:23">
      <c r="D147">
        <v>695204733.60643792</v>
      </c>
      <c r="E147">
        <v>454885569.34263349</v>
      </c>
      <c r="F147">
        <v>353543397.8022849</v>
      </c>
      <c r="G147">
        <v>252966117.63831341</v>
      </c>
      <c r="H147">
        <v>401825883.07148588</v>
      </c>
      <c r="I147">
        <v>349468330.87623668</v>
      </c>
      <c r="J147">
        <v>247414553.71958289</v>
      </c>
      <c r="K147">
        <v>244373834.48820129</v>
      </c>
      <c r="L147">
        <v>312120316.92069542</v>
      </c>
      <c r="M147">
        <v>394782886.11023152</v>
      </c>
      <c r="N147">
        <v>387336341.78513098</v>
      </c>
      <c r="O147">
        <v>359136236.60947061</v>
      </c>
      <c r="P147">
        <v>336534887.12036639</v>
      </c>
      <c r="Q147">
        <v>361587704.89528561</v>
      </c>
      <c r="R147">
        <v>398843547.98716921</v>
      </c>
      <c r="S147">
        <v>597591787.2697289</v>
      </c>
      <c r="T147">
        <v>660622941.90058768</v>
      </c>
      <c r="U147">
        <v>749343518.96963143</v>
      </c>
      <c r="V147">
        <v>810187219.86099339</v>
      </c>
      <c r="W147">
        <v>731249503.76352346</v>
      </c>
    </row>
    <row r="164" spans="4:23">
      <c r="D164">
        <v>16.733127809502903</v>
      </c>
      <c r="E164">
        <v>16.580501480349163</v>
      </c>
      <c r="F164">
        <v>16.468023097101014</v>
      </c>
      <c r="G164">
        <v>16.43996401359318</v>
      </c>
      <c r="H164">
        <v>16.499187467504473</v>
      </c>
      <c r="I164">
        <v>16.376617331615748</v>
      </c>
      <c r="J164">
        <v>16.247920735025762</v>
      </c>
      <c r="K164">
        <v>16.177332794073326</v>
      </c>
      <c r="L164">
        <v>16.040194576334379</v>
      </c>
      <c r="M164">
        <v>16.10529240579411</v>
      </c>
      <c r="N164">
        <v>16.092630373570319</v>
      </c>
      <c r="O164">
        <v>16.184894687224606</v>
      </c>
      <c r="P164">
        <v>16.259426870040112</v>
      </c>
      <c r="Q164">
        <v>16.258761154313685</v>
      </c>
      <c r="R164">
        <v>16.530787897850022</v>
      </c>
      <c r="S164">
        <v>16.734793831940237</v>
      </c>
      <c r="T164">
        <v>16.928355379414334</v>
      </c>
      <c r="U164">
        <v>17.05475854690442</v>
      </c>
      <c r="V164">
        <v>17.209082467406947</v>
      </c>
      <c r="W164">
        <v>17.328619598725297</v>
      </c>
    </row>
    <row r="166" spans="4:23">
      <c r="D166">
        <v>112215.13703894158</v>
      </c>
      <c r="E166">
        <v>111749.48350308472</v>
      </c>
      <c r="F166">
        <v>111402.43170884353</v>
      </c>
      <c r="G166">
        <v>111315.33712832928</v>
      </c>
      <c r="H166">
        <v>111498.92184381305</v>
      </c>
      <c r="I166">
        <v>111117.94534658678</v>
      </c>
      <c r="J166">
        <v>110713.63156992324</v>
      </c>
      <c r="K166">
        <v>110489.98678528714</v>
      </c>
      <c r="L166">
        <v>110051.6351021747</v>
      </c>
      <c r="M166">
        <v>110260.35241150206</v>
      </c>
      <c r="N166">
        <v>110219.8456982127</v>
      </c>
      <c r="O166">
        <v>110514.00946538913</v>
      </c>
      <c r="P166">
        <v>110749.95959930889</v>
      </c>
      <c r="Q166">
        <v>110747.85872008371</v>
      </c>
      <c r="R166">
        <v>111596.50145306997</v>
      </c>
      <c r="S166">
        <v>112220.18671354346</v>
      </c>
      <c r="T166">
        <v>112802.02609773361</v>
      </c>
      <c r="U166">
        <v>113176.85530396779</v>
      </c>
      <c r="V166">
        <v>113629.0528635985</v>
      </c>
      <c r="W166">
        <v>113975.26457571751</v>
      </c>
    </row>
  </sheetData>
  <pageMargins left="0.7" right="0.7" top="0.75" bottom="0.75" header="0.3" footer="0.3"/>
  <pageSetup paperSize="9" orientation="portrait" horizontalDpi="300" r:id="rId1"/>
  <ignoredErrors>
    <ignoredError sqref="D53:D6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Wealth_KGZ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2014-12-03T14:52:06Z</dcterms:modified>
</cp:coreProperties>
</file>