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 activeTab="1"/>
  </bookViews>
  <sheets>
    <sheet name="Wealth_LTU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C73" i="36"/>
  <c r="D64"/>
  <c r="E54"/>
  <c r="I54"/>
  <c r="M54"/>
  <c r="Q54"/>
  <c r="U54"/>
  <c r="F55"/>
  <c r="G55"/>
  <c r="J55"/>
  <c r="K55"/>
  <c r="N55"/>
  <c r="O55"/>
  <c r="R55"/>
  <c r="S55"/>
  <c r="V55"/>
  <c r="W55"/>
  <c r="G64"/>
  <c r="H64"/>
  <c r="K64"/>
  <c r="L64"/>
  <c r="O64"/>
  <c r="P64"/>
  <c r="S64"/>
  <c r="T64"/>
  <c r="W64"/>
  <c r="D54"/>
  <c r="D41"/>
  <c r="D55" s="1"/>
  <c r="E41"/>
  <c r="E55" s="1"/>
  <c r="F41"/>
  <c r="G41"/>
  <c r="H41"/>
  <c r="H55" s="1"/>
  <c r="I41"/>
  <c r="I55" s="1"/>
  <c r="J41"/>
  <c r="K41"/>
  <c r="L41"/>
  <c r="L55" s="1"/>
  <c r="M41"/>
  <c r="M55" s="1"/>
  <c r="N41"/>
  <c r="O41"/>
  <c r="P41"/>
  <c r="P55" s="1"/>
  <c r="Q41"/>
  <c r="Q55" s="1"/>
  <c r="R41"/>
  <c r="S41"/>
  <c r="T41"/>
  <c r="T55" s="1"/>
  <c r="U41"/>
  <c r="U55" s="1"/>
  <c r="V41"/>
  <c r="W41"/>
  <c r="D13"/>
  <c r="E13"/>
  <c r="E45" s="1"/>
  <c r="F13"/>
  <c r="F45" s="1"/>
  <c r="G13"/>
  <c r="H13"/>
  <c r="H45" s="1"/>
  <c r="I13"/>
  <c r="J13"/>
  <c r="J45" s="1"/>
  <c r="K13"/>
  <c r="K45" s="1"/>
  <c r="L13"/>
  <c r="M13"/>
  <c r="M45" s="1"/>
  <c r="N13"/>
  <c r="N45" s="1"/>
  <c r="O13"/>
  <c r="P13"/>
  <c r="P45" s="1"/>
  <c r="Q13"/>
  <c r="Q45" s="1"/>
  <c r="R13"/>
  <c r="R45" s="1"/>
  <c r="S13"/>
  <c r="S45" s="1"/>
  <c r="T13"/>
  <c r="U13"/>
  <c r="U45" s="1"/>
  <c r="V13"/>
  <c r="V45" s="1"/>
  <c r="W13"/>
  <c r="W45" s="1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D23"/>
  <c r="D12" s="1"/>
  <c r="E23"/>
  <c r="F23"/>
  <c r="F12" s="1"/>
  <c r="G23"/>
  <c r="G12" s="1"/>
  <c r="H23"/>
  <c r="H12" s="1"/>
  <c r="I23"/>
  <c r="I12" s="1"/>
  <c r="J23"/>
  <c r="J12" s="1"/>
  <c r="K23"/>
  <c r="K12" s="1"/>
  <c r="L23"/>
  <c r="L12" s="1"/>
  <c r="M23"/>
  <c r="N23"/>
  <c r="N12" s="1"/>
  <c r="O23"/>
  <c r="O12" s="1"/>
  <c r="P23"/>
  <c r="P12" s="1"/>
  <c r="Q23"/>
  <c r="Q12" s="1"/>
  <c r="R23"/>
  <c r="R12" s="1"/>
  <c r="S23"/>
  <c r="S12" s="1"/>
  <c r="T23"/>
  <c r="T12" s="1"/>
  <c r="U23"/>
  <c r="V23"/>
  <c r="V12" s="1"/>
  <c r="W23"/>
  <c r="W12" s="1"/>
  <c r="W50"/>
  <c r="V50"/>
  <c r="V64" s="1"/>
  <c r="U50"/>
  <c r="U64" s="1"/>
  <c r="T50"/>
  <c r="S50"/>
  <c r="R50"/>
  <c r="R64" s="1"/>
  <c r="Q50"/>
  <c r="Q64" s="1"/>
  <c r="P50"/>
  <c r="O50"/>
  <c r="N50"/>
  <c r="N64" s="1"/>
  <c r="M50"/>
  <c r="M64" s="1"/>
  <c r="L50"/>
  <c r="K50"/>
  <c r="J50"/>
  <c r="J64" s="1"/>
  <c r="I50"/>
  <c r="I64" s="1"/>
  <c r="H50"/>
  <c r="G50"/>
  <c r="F50"/>
  <c r="F64" s="1"/>
  <c r="E50"/>
  <c r="E64" s="1"/>
  <c r="D50"/>
  <c r="W40"/>
  <c r="W54" s="1"/>
  <c r="V40"/>
  <c r="V54" s="1"/>
  <c r="U40"/>
  <c r="T40"/>
  <c r="T54" s="1"/>
  <c r="S40"/>
  <c r="S54" s="1"/>
  <c r="R40"/>
  <c r="R54" s="1"/>
  <c r="Q40"/>
  <c r="P40"/>
  <c r="P54" s="1"/>
  <c r="O40"/>
  <c r="O54" s="1"/>
  <c r="N40"/>
  <c r="N54" s="1"/>
  <c r="M40"/>
  <c r="L40"/>
  <c r="L54" s="1"/>
  <c r="K40"/>
  <c r="K54" s="1"/>
  <c r="J40"/>
  <c r="J54" s="1"/>
  <c r="I40"/>
  <c r="H40"/>
  <c r="H54" s="1"/>
  <c r="G40"/>
  <c r="G54" s="1"/>
  <c r="F40"/>
  <c r="F54" s="1"/>
  <c r="E40"/>
  <c r="D40"/>
  <c r="U59" l="1"/>
  <c r="P59"/>
  <c r="L48"/>
  <c r="T10"/>
  <c r="T7" s="1"/>
  <c r="P10"/>
  <c r="P7" s="1"/>
  <c r="L10"/>
  <c r="L7" s="1"/>
  <c r="D10"/>
  <c r="D7" s="1"/>
  <c r="M10"/>
  <c r="M7" s="1"/>
  <c r="I11"/>
  <c r="D45"/>
  <c r="L45"/>
  <c r="T45"/>
  <c r="H48"/>
  <c r="H62" s="1"/>
  <c r="V10"/>
  <c r="V7" s="1"/>
  <c r="R11"/>
  <c r="F11"/>
  <c r="H10"/>
  <c r="H7" s="1"/>
  <c r="T48"/>
  <c r="T62" s="1"/>
  <c r="D48"/>
  <c r="D62" s="1"/>
  <c r="P48"/>
  <c r="W10"/>
  <c r="W7" s="1"/>
  <c r="S10"/>
  <c r="S7" s="1"/>
  <c r="O10"/>
  <c r="O7" s="1"/>
  <c r="K10"/>
  <c r="K7" s="1"/>
  <c r="G10"/>
  <c r="G7" s="1"/>
  <c r="U12"/>
  <c r="M12"/>
  <c r="E12"/>
  <c r="Q11"/>
  <c r="M11"/>
  <c r="E11"/>
  <c r="U10"/>
  <c r="U7" s="1"/>
  <c r="Q10"/>
  <c r="Q7" s="1"/>
  <c r="I10"/>
  <c r="I7" s="1"/>
  <c r="E10"/>
  <c r="E7" s="1"/>
  <c r="V11"/>
  <c r="N11"/>
  <c r="J11"/>
  <c r="R10"/>
  <c r="R7" s="1"/>
  <c r="N10"/>
  <c r="N7" s="1"/>
  <c r="J10"/>
  <c r="J7" s="1"/>
  <c r="F10"/>
  <c r="F7" s="1"/>
  <c r="I45"/>
  <c r="T11"/>
  <c r="P11"/>
  <c r="L11"/>
  <c r="H11"/>
  <c r="D11"/>
  <c r="U11"/>
  <c r="W11"/>
  <c r="S11"/>
  <c r="O11"/>
  <c r="K11"/>
  <c r="G11"/>
  <c r="G45"/>
  <c r="O45"/>
  <c r="G48"/>
  <c r="G62" s="1"/>
  <c r="K48"/>
  <c r="K62" s="1"/>
  <c r="S48"/>
  <c r="S62" s="1"/>
  <c r="F48"/>
  <c r="J48"/>
  <c r="J62" s="1"/>
  <c r="R48"/>
  <c r="R62" s="1"/>
  <c r="E48"/>
  <c r="E62" s="1"/>
  <c r="I48"/>
  <c r="M48"/>
  <c r="M62" s="1"/>
  <c r="Q48"/>
  <c r="Q62" s="1"/>
  <c r="U48"/>
  <c r="U62" s="1"/>
  <c r="O48"/>
  <c r="W48"/>
  <c r="W62" s="1"/>
  <c r="N48"/>
  <c r="N62" s="1"/>
  <c r="V48"/>
  <c r="V62" s="1"/>
  <c r="K59" l="1"/>
  <c r="S59"/>
  <c r="J59"/>
  <c r="R59"/>
  <c r="D59"/>
  <c r="W59"/>
  <c r="F59"/>
  <c r="N59"/>
  <c r="V59"/>
  <c r="H59"/>
  <c r="I59"/>
  <c r="L62"/>
  <c r="M59"/>
  <c r="Q59"/>
  <c r="G59"/>
  <c r="L59"/>
  <c r="O62"/>
  <c r="I62"/>
  <c r="F62"/>
  <c r="O59"/>
  <c r="P62"/>
  <c r="T59"/>
  <c r="E59"/>
  <c r="Q46"/>
  <c r="Q60" s="1"/>
  <c r="I46"/>
  <c r="I60" s="1"/>
  <c r="S47"/>
  <c r="S44"/>
  <c r="K47"/>
  <c r="K44"/>
  <c r="K58" s="1"/>
  <c r="R46"/>
  <c r="R60" s="1"/>
  <c r="J46"/>
  <c r="T44"/>
  <c r="T47"/>
  <c r="L44"/>
  <c r="L58" s="1"/>
  <c r="L47"/>
  <c r="D44"/>
  <c r="D58" s="1"/>
  <c r="D47"/>
  <c r="D61" s="1"/>
  <c r="S46"/>
  <c r="S60" s="1"/>
  <c r="D46"/>
  <c r="D60" s="1"/>
  <c r="T46"/>
  <c r="T60" s="1"/>
  <c r="P46"/>
  <c r="P60" s="1"/>
  <c r="L46"/>
  <c r="L60" s="1"/>
  <c r="H46"/>
  <c r="H60" s="1"/>
  <c r="V47"/>
  <c r="V44"/>
  <c r="V58" s="1"/>
  <c r="R47"/>
  <c r="R44"/>
  <c r="N47"/>
  <c r="N44"/>
  <c r="N58" s="1"/>
  <c r="J47"/>
  <c r="J44"/>
  <c r="F47"/>
  <c r="F44"/>
  <c r="F58" s="1"/>
  <c r="W47"/>
  <c r="W44"/>
  <c r="U46"/>
  <c r="U60" s="1"/>
  <c r="M46"/>
  <c r="M60" s="1"/>
  <c r="E46"/>
  <c r="E60" s="1"/>
  <c r="O47"/>
  <c r="O44"/>
  <c r="O58" s="1"/>
  <c r="G47"/>
  <c r="G61" s="1"/>
  <c r="G44"/>
  <c r="G58" s="1"/>
  <c r="V46"/>
  <c r="V60" s="1"/>
  <c r="N46"/>
  <c r="N60" s="1"/>
  <c r="F46"/>
  <c r="F60" s="1"/>
  <c r="P47"/>
  <c r="P44"/>
  <c r="P58" s="1"/>
  <c r="H47"/>
  <c r="H44"/>
  <c r="H58" s="1"/>
  <c r="W46"/>
  <c r="W60" s="1"/>
  <c r="O46"/>
  <c r="O60" s="1"/>
  <c r="K46"/>
  <c r="K60" s="1"/>
  <c r="G46"/>
  <c r="G60" s="1"/>
  <c r="U44"/>
  <c r="U58" s="1"/>
  <c r="U47"/>
  <c r="Q47"/>
  <c r="Q44"/>
  <c r="Q58" s="1"/>
  <c r="M44"/>
  <c r="M58" s="1"/>
  <c r="M47"/>
  <c r="I47"/>
  <c r="I44"/>
  <c r="I58" s="1"/>
  <c r="E44"/>
  <c r="E58" s="1"/>
  <c r="E47"/>
  <c r="W61" l="1"/>
  <c r="R61"/>
  <c r="S61"/>
  <c r="E61"/>
  <c r="M61"/>
  <c r="U61"/>
  <c r="O61"/>
  <c r="W58"/>
  <c r="J58"/>
  <c r="R58"/>
  <c r="L61"/>
  <c r="J60"/>
  <c r="S58"/>
  <c r="T61"/>
  <c r="P61"/>
  <c r="J61"/>
  <c r="I61"/>
  <c r="Q61"/>
  <c r="H61"/>
  <c r="F61"/>
  <c r="N61"/>
  <c r="V61"/>
  <c r="T58"/>
  <c r="K61"/>
  <c r="O42"/>
  <c r="O75"/>
  <c r="F75"/>
  <c r="F42"/>
  <c r="M42"/>
  <c r="M75"/>
  <c r="H42"/>
  <c r="H75"/>
  <c r="D42"/>
  <c r="D56" s="1"/>
  <c r="D75"/>
  <c r="R75"/>
  <c r="R42"/>
  <c r="G42"/>
  <c r="G56" s="1"/>
  <c r="G75"/>
  <c r="V75"/>
  <c r="V42"/>
  <c r="P42"/>
  <c r="P56" s="1"/>
  <c r="P75"/>
  <c r="I75"/>
  <c r="I42"/>
  <c r="J75"/>
  <c r="J42"/>
  <c r="K42"/>
  <c r="K75"/>
  <c r="W42"/>
  <c r="W56" s="1"/>
  <c r="W75"/>
  <c r="N75"/>
  <c r="N42"/>
  <c r="E75"/>
  <c r="E42"/>
  <c r="U75"/>
  <c r="U42"/>
  <c r="L42"/>
  <c r="L56" s="1"/>
  <c r="L75"/>
  <c r="T42"/>
  <c r="T75"/>
  <c r="S42"/>
  <c r="S56" s="1"/>
  <c r="S75"/>
  <c r="Q75"/>
  <c r="Q42"/>
  <c r="O56" l="1"/>
  <c r="C75"/>
  <c r="T56"/>
  <c r="K56"/>
  <c r="H56"/>
  <c r="M56"/>
  <c r="E56"/>
  <c r="J56"/>
  <c r="Q56"/>
  <c r="U56"/>
  <c r="N56"/>
  <c r="I56"/>
  <c r="V56"/>
  <c r="R56"/>
  <c r="F56"/>
  <c r="T74"/>
  <c r="T73"/>
  <c r="P74"/>
  <c r="P73"/>
  <c r="L74"/>
  <c r="L73"/>
  <c r="H74"/>
  <c r="H73"/>
  <c r="D73"/>
  <c r="D74"/>
  <c r="Q72"/>
  <c r="M72"/>
  <c r="I72"/>
  <c r="T39"/>
  <c r="T53" s="1"/>
  <c r="P39"/>
  <c r="L68"/>
  <c r="L39"/>
  <c r="H39"/>
  <c r="H53" s="1"/>
  <c r="D39"/>
  <c r="D53" s="1"/>
  <c r="R72"/>
  <c r="N72"/>
  <c r="J72"/>
  <c r="T72"/>
  <c r="P72"/>
  <c r="L72"/>
  <c r="H72"/>
  <c r="D72"/>
  <c r="F74"/>
  <c r="F73"/>
  <c r="J74"/>
  <c r="J73"/>
  <c r="N74"/>
  <c r="N73"/>
  <c r="R74"/>
  <c r="R73"/>
  <c r="V69"/>
  <c r="V74"/>
  <c r="V73"/>
  <c r="U74"/>
  <c r="U73"/>
  <c r="Q74"/>
  <c r="Q69"/>
  <c r="Q73"/>
  <c r="M74"/>
  <c r="M73"/>
  <c r="I74"/>
  <c r="I73"/>
  <c r="E74"/>
  <c r="E73"/>
  <c r="U67"/>
  <c r="U39"/>
  <c r="U53" s="1"/>
  <c r="Q68"/>
  <c r="Q39"/>
  <c r="M39"/>
  <c r="M53" s="1"/>
  <c r="I67"/>
  <c r="I68"/>
  <c r="I39"/>
  <c r="E68"/>
  <c r="E39"/>
  <c r="E53" s="1"/>
  <c r="S72"/>
  <c r="K72"/>
  <c r="G72"/>
  <c r="O72"/>
  <c r="V67"/>
  <c r="V39"/>
  <c r="R68"/>
  <c r="R39"/>
  <c r="R53" s="1"/>
  <c r="N39"/>
  <c r="J68"/>
  <c r="J39"/>
  <c r="J53" s="1"/>
  <c r="F39"/>
  <c r="F53" s="1"/>
  <c r="W73"/>
  <c r="W74"/>
  <c r="S73"/>
  <c r="S74"/>
  <c r="O73"/>
  <c r="O74"/>
  <c r="K74"/>
  <c r="K73"/>
  <c r="G74"/>
  <c r="G73"/>
  <c r="W68"/>
  <c r="W67"/>
  <c r="W39"/>
  <c r="W72"/>
  <c r="S39"/>
  <c r="S53" s="1"/>
  <c r="O39"/>
  <c r="O53" s="1"/>
  <c r="K39"/>
  <c r="G39"/>
  <c r="E72"/>
  <c r="E43"/>
  <c r="E57" s="1"/>
  <c r="L43"/>
  <c r="F72"/>
  <c r="R43"/>
  <c r="R57" s="1"/>
  <c r="I43"/>
  <c r="I57" s="1"/>
  <c r="J43"/>
  <c r="V72"/>
  <c r="O43"/>
  <c r="O57" s="1"/>
  <c r="U72"/>
  <c r="U43"/>
  <c r="S43"/>
  <c r="S57" s="1"/>
  <c r="H43"/>
  <c r="H57" s="1"/>
  <c r="N43"/>
  <c r="N57" s="1"/>
  <c r="F43"/>
  <c r="T43"/>
  <c r="T57" s="1"/>
  <c r="M43"/>
  <c r="M57" s="1"/>
  <c r="P43"/>
  <c r="P57" s="1"/>
  <c r="D43"/>
  <c r="D57" s="1"/>
  <c r="V43"/>
  <c r="V57" s="1"/>
  <c r="G43"/>
  <c r="G57" s="1"/>
  <c r="W43"/>
  <c r="W57" s="1"/>
  <c r="K43"/>
  <c r="K57" s="1"/>
  <c r="Q43"/>
  <c r="Q57" s="1"/>
  <c r="C72" l="1"/>
  <c r="F57"/>
  <c r="U57"/>
  <c r="J57"/>
  <c r="L57"/>
  <c r="K53"/>
  <c r="W53"/>
  <c r="N53"/>
  <c r="C74"/>
  <c r="P53"/>
  <c r="G53"/>
  <c r="V53"/>
  <c r="I53"/>
  <c r="Q53"/>
  <c r="L53"/>
  <c r="F69"/>
  <c r="K69"/>
  <c r="O69"/>
  <c r="O68"/>
  <c r="S67"/>
  <c r="S68"/>
  <c r="W69"/>
  <c r="F67"/>
  <c r="P67"/>
  <c r="K68"/>
  <c r="F68"/>
  <c r="R67"/>
  <c r="I69"/>
  <c r="L69"/>
  <c r="N69"/>
  <c r="N67"/>
  <c r="Q67"/>
  <c r="H67"/>
  <c r="T69"/>
  <c r="G67"/>
  <c r="K67"/>
  <c r="O67"/>
  <c r="J67"/>
  <c r="N68"/>
  <c r="E67"/>
  <c r="M68"/>
  <c r="M67"/>
  <c r="U68"/>
  <c r="E69"/>
  <c r="M69"/>
  <c r="U69"/>
  <c r="R69"/>
  <c r="J69"/>
  <c r="T67"/>
  <c r="G69"/>
  <c r="D68"/>
  <c r="T68"/>
  <c r="D69"/>
  <c r="G68"/>
  <c r="S69"/>
  <c r="V68"/>
  <c r="D67"/>
  <c r="H68"/>
  <c r="L67"/>
  <c r="P68"/>
  <c r="H69"/>
  <c r="P69"/>
  <c r="C67" l="1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<sst xmlns="http://schemas.openxmlformats.org/spreadsheetml/2006/main" count="95" uniqueCount="65">
  <si>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</si>
  <si>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</si>
  <si>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</si>
  <si>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</si>
  <si>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</si>
  <si>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</si>
  <si>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</si>
  <si>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</si>
  <si>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</si>
  <si>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</si>
  <si>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</si>
  <si>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</si>
  <si>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</si>
  <si>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</si>
  <si>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</si>
  <si>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</si>
  <si>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</si>
  <si>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</si>
  <si>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</si>
  <si>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</si>
  <si>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</si>
  <si>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</si>
  <si>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</si>
  <si>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</si>
  <si>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</si>
  <si>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</si>
  <si>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</si>
  <si>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</si>
  <si>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</si>
  <si>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</si>
  <si>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</si>
  <si>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</si>
  <si>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</si>
  <si>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</si>
  <si>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</si>
  <si>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</si>
  <si>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</si>
  <si>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</si>
  <si>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</si>
  <si>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</si>
  <si>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</si>
  <si>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</si>
  <si>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</si>
  <si>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</si>
  <si>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</si>
  <si>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</si>
  <si>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</si>
  <si>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</si>
  <si>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</si>
  <si>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</si>
  <si>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</si>
  <si>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</si>
  <si>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</si>
  <si>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</si>
  <si>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</si>
  <si>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</si>
  <si>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</si>
  <si>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</si>
  <si>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</si>
  <si>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</si>
  <si>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</si>
  <si>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</si>
  <si>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</si>
  <si>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Lithuania</t>
  </si>
  <si>
    <t>LTU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</si>
</sst>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Wealth_LTU!$B$54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Wealth_LTU!$D$52:$W$52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Wealth_LTU!$D$54:$W$54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0.67531651386254499</c:v>
                </c:pt>
                <c:pt idx="2">
                  <c:v>0.84962774670587216</c:v>
                </c:pt>
                <c:pt idx="3">
                  <c:v>0.80019254857308653</c:v>
                </c:pt>
                <c:pt idx="4">
                  <c:v>0.49063852514192874</c:v>
                </c:pt>
                <c:pt idx="5">
                  <c:v>0.9208348753634743</c:v>
                </c:pt>
                <c:pt idx="6">
                  <c:v>2.3906356494344916</c:v>
                </c:pt>
                <c:pt idx="7">
                  <c:v>4.8815167040985097</c:v>
                </c:pt>
                <c:pt idx="8">
                  <c:v>6.9558415568207188</c:v>
                </c:pt>
                <c:pt idx="9">
                  <c:v>8.4230687635294963</c:v>
                </c:pt>
                <c:pt idx="10">
                  <c:v>10.446042433422464</c:v>
                </c:pt>
                <c:pt idx="11">
                  <c:v>12.951355613678039</c:v>
                </c:pt>
                <c:pt idx="12">
                  <c:v>16.203329694453682</c:v>
                </c:pt>
                <c:pt idx="13">
                  <c:v>20.521221617865535</c:v>
                </c:pt>
                <c:pt idx="14">
                  <c:v>25.719642705405256</c:v>
                </c:pt>
                <c:pt idx="15">
                  <c:v>32.677307027466384</c:v>
                </c:pt>
                <c:pt idx="16">
                  <c:v>41.98509954721834</c:v>
                </c:pt>
                <c:pt idx="17">
                  <c:v>50.348792097914988</c:v>
                </c:pt>
                <c:pt idx="18">
                  <c:v>53.207415177278449</c:v>
                </c:pt>
                <c:pt idx="19">
                  <c:v>56.04093247247075</c:v>
                </c:pt>
              </c:numCache>
            </c:numRef>
          </c:val>
        </c:ser>
        <c:ser>
          <c:idx val="1"/>
          <c:order val="1"/>
          <c:tx>
            <c:strRef>
              <c:f>Wealth_LTU!$B$55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Wealth_LTU!$D$52:$W$52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Wealth_LTU!$D$55:$W$55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0.22516436580057864</c:v>
                </c:pt>
                <c:pt idx="2">
                  <c:v>0.50638829978646438</c:v>
                </c:pt>
                <c:pt idx="3">
                  <c:v>0.83993480146655752</c:v>
                </c:pt>
                <c:pt idx="4">
                  <c:v>1.2222163765000182</c:v>
                </c:pt>
                <c:pt idx="5">
                  <c:v>1.5344352113606741</c:v>
                </c:pt>
                <c:pt idx="6">
                  <c:v>1.8372889793718983</c:v>
                </c:pt>
                <c:pt idx="7">
                  <c:v>2.3337203607157742</c:v>
                </c:pt>
                <c:pt idx="8">
                  <c:v>3.5814125162711985</c:v>
                </c:pt>
                <c:pt idx="9">
                  <c:v>4.695937977038489</c:v>
                </c:pt>
                <c:pt idx="10">
                  <c:v>3.4555590015509674</c:v>
                </c:pt>
                <c:pt idx="11">
                  <c:v>5.9950995276004448</c:v>
                </c:pt>
                <c:pt idx="12">
                  <c:v>10.758494757835212</c:v>
                </c:pt>
                <c:pt idx="13">
                  <c:v>11.765403334348324</c:v>
                </c:pt>
                <c:pt idx="14">
                  <c:v>13.319594192193662</c:v>
                </c:pt>
                <c:pt idx="15">
                  <c:v>13.990892677760813</c:v>
                </c:pt>
                <c:pt idx="16">
                  <c:v>13.235123990126274</c:v>
                </c:pt>
                <c:pt idx="17">
                  <c:v>14.542332309354578</c:v>
                </c:pt>
                <c:pt idx="18">
                  <c:v>16.690391918668212</c:v>
                </c:pt>
                <c:pt idx="19">
                  <c:v>18.168865751195852</c:v>
                </c:pt>
              </c:numCache>
            </c:numRef>
          </c:val>
        </c:ser>
        <c:ser>
          <c:idx val="2"/>
          <c:order val="2"/>
          <c:tx>
            <c:strRef>
              <c:f>Wealth_LTU!$B$56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Wealth_LTU!$D$52:$W$52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Wealth_LTU!$D$56:$W$56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0.63976782744710192</c:v>
                </c:pt>
                <c:pt idx="2">
                  <c:v>1.4818870838946729</c:v>
                </c:pt>
                <c:pt idx="3">
                  <c:v>2.4443782407017833</c:v>
                </c:pt>
                <c:pt idx="4">
                  <c:v>3.4752210636235903</c:v>
                </c:pt>
                <c:pt idx="5">
                  <c:v>4.5723177592001285</c:v>
                </c:pt>
                <c:pt idx="6">
                  <c:v>5.7255067072874199</c:v>
                </c:pt>
                <c:pt idx="7">
                  <c:v>6.8798116611747728</c:v>
                </c:pt>
                <c:pt idx="8">
                  <c:v>8.0288503181367599</c:v>
                </c:pt>
                <c:pt idx="9">
                  <c:v>9.0972566773113162</c:v>
                </c:pt>
                <c:pt idx="10">
                  <c:v>10.357145162308301</c:v>
                </c:pt>
                <c:pt idx="11">
                  <c:v>11.541834517379201</c:v>
                </c:pt>
                <c:pt idx="12">
                  <c:v>12.692588258128312</c:v>
                </c:pt>
                <c:pt idx="13">
                  <c:v>13.876476148139538</c:v>
                </c:pt>
                <c:pt idx="14">
                  <c:v>15.141150655595691</c:v>
                </c:pt>
                <c:pt idx="15">
                  <c:v>15.70754470804021</c:v>
                </c:pt>
                <c:pt idx="16">
                  <c:v>16.319487397733965</c:v>
                </c:pt>
                <c:pt idx="17">
                  <c:v>16.937108856495399</c:v>
                </c:pt>
                <c:pt idx="18">
                  <c:v>17.548278515133475</c:v>
                </c:pt>
                <c:pt idx="19">
                  <c:v>18.121251499903689</c:v>
                </c:pt>
              </c:numCache>
            </c:numRef>
          </c:val>
        </c:ser>
        <c:ser>
          <c:idx val="4"/>
          <c:order val="3"/>
          <c:tx>
            <c:strRef>
              <c:f>Wealth_LTU!$B$53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Wealth_LTU!$D$52:$W$52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Wealth_LTU!$D$53:$W$53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0.36070063869522162</c:v>
                </c:pt>
                <c:pt idx="2">
                  <c:v>0.64477750162672542</c:v>
                </c:pt>
                <c:pt idx="3">
                  <c:v>0.91518551962641581</c:v>
                </c:pt>
                <c:pt idx="4">
                  <c:v>1.1574967605979536</c:v>
                </c:pt>
                <c:pt idx="5">
                  <c:v>1.5411763333337714</c:v>
                </c:pt>
                <c:pt idx="6">
                  <c:v>2.1834568354468953</c:v>
                </c:pt>
                <c:pt idx="7">
                  <c:v>3.2177326957386621</c:v>
                </c:pt>
                <c:pt idx="8">
                  <c:v>4.6686088599042552</c:v>
                </c:pt>
                <c:pt idx="9">
                  <c:v>5.8696134376114983</c:v>
                </c:pt>
                <c:pt idx="10">
                  <c:v>5.5849377770768038</c:v>
                </c:pt>
                <c:pt idx="11">
                  <c:v>8.0438419685952454</c:v>
                </c:pt>
                <c:pt idx="12">
                  <c:v>12.234146516857948</c:v>
                </c:pt>
                <c:pt idx="13">
                  <c:v>14.085292255699922</c:v>
                </c:pt>
                <c:pt idx="14">
                  <c:v>16.542952298047851</c:v>
                </c:pt>
                <c:pt idx="15">
                  <c:v>18.793719530389595</c:v>
                </c:pt>
                <c:pt idx="16">
                  <c:v>20.648066609415984</c:v>
                </c:pt>
                <c:pt idx="17">
                  <c:v>23.697847198145961</c:v>
                </c:pt>
                <c:pt idx="18">
                  <c:v>25.943387195797808</c:v>
                </c:pt>
                <c:pt idx="19">
                  <c:v>27.715397009540908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Wealth_LTU!$D$64:$W$64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-21.084384275411395</c:v>
                </c:pt>
                <c:pt idx="2">
                  <c:v>-33.596446496895062</c:v>
                </c:pt>
                <c:pt idx="3">
                  <c:v>-39.734174147159251</c:v>
                </c:pt>
                <c:pt idx="4">
                  <c:v>-37.826807437037516</c:v>
                </c:pt>
                <c:pt idx="5">
                  <c:v>-34.149862569956767</c:v>
                </c:pt>
                <c:pt idx="6">
                  <c:v>-28.698928336461272</c:v>
                </c:pt>
                <c:pt idx="7">
                  <c:v>-22.669064948997921</c:v>
                </c:pt>
                <c:pt idx="8">
                  <c:v>-22.932716476576111</c:v>
                </c:pt>
                <c:pt idx="9">
                  <c:v>-19.888626350147209</c:v>
                </c:pt>
                <c:pt idx="10">
                  <c:v>-14.020197150324421</c:v>
                </c:pt>
                <c:pt idx="11">
                  <c:v>-7.6840442109998186</c:v>
                </c:pt>
                <c:pt idx="12">
                  <c:v>2.2520661478942383</c:v>
                </c:pt>
                <c:pt idx="13">
                  <c:v>10.270591285465525</c:v>
                </c:pt>
                <c:pt idx="14">
                  <c:v>19.429376134854582</c:v>
                </c:pt>
                <c:pt idx="15">
                  <c:v>29.431817386641491</c:v>
                </c:pt>
                <c:pt idx="16">
                  <c:v>42.904421110933001</c:v>
                </c:pt>
                <c:pt idx="17">
                  <c:v>47.908675296310463</c:v>
                </c:pt>
                <c:pt idx="18">
                  <c:v>26.666273340214474</c:v>
                </c:pt>
                <c:pt idx="19">
                  <c:v>29.166519715851823</c:v>
                </c:pt>
              </c:numCache>
            </c:numRef>
          </c:val>
        </c:ser>
        <c:marker val="1"/>
        <c:axId val="94117888"/>
        <c:axId val="94119808"/>
      </c:lineChart>
      <c:catAx>
        <c:axId val="9411788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119808"/>
        <c:crosses val="autoZero"/>
        <c:auto val="1"/>
        <c:lblAlgn val="ctr"/>
        <c:lblOffset val="100"/>
      </c:catAx>
      <c:valAx>
        <c:axId val="9411980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/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94117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98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Wealth_LTU!$B$40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Wealth_LTU!$D$38:$W$38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Wealth_LTU!$D$40:$W$40</c:f>
              <c:numCache>
                <c:formatCode>_(* #,##0_);_(* \(#,##0\);_(* "-"??_);_(@_)</c:formatCode>
                <c:ptCount val="20"/>
                <c:pt idx="0">
                  <c:v>18515.874136682793</c:v>
                </c:pt>
                <c:pt idx="1">
                  <c:v>18640.914892413817</c:v>
                </c:pt>
                <c:pt idx="2">
                  <c:v>18673.190140893184</c:v>
                </c:pt>
                <c:pt idx="3">
                  <c:v>18664.036781827701</c:v>
                </c:pt>
                <c:pt idx="4">
                  <c:v>18606.720148464148</c:v>
                </c:pt>
                <c:pt idx="5">
                  <c:v>18686.374763211774</c:v>
                </c:pt>
                <c:pt idx="6">
                  <c:v>18958.521224598753</c:v>
                </c:pt>
                <c:pt idx="7">
                  <c:v>19419.729625574819</c:v>
                </c:pt>
                <c:pt idx="8">
                  <c:v>19803.809004490795</c:v>
                </c:pt>
                <c:pt idx="9">
                  <c:v>20075.478947384156</c:v>
                </c:pt>
                <c:pt idx="10">
                  <c:v>20450.050205919772</c:v>
                </c:pt>
                <c:pt idx="11">
                  <c:v>20913.930841105619</c:v>
                </c:pt>
                <c:pt idx="12">
                  <c:v>21516.062268859587</c:v>
                </c:pt>
                <c:pt idx="13">
                  <c:v>22315.557702756516</c:v>
                </c:pt>
                <c:pt idx="14">
                  <c:v>23278.090808420147</c:v>
                </c:pt>
                <c:pt idx="15">
                  <c:v>24566.363177145871</c:v>
                </c:pt>
                <c:pt idx="16">
                  <c:v>26289.782325006719</c:v>
                </c:pt>
                <c:pt idx="17">
                  <c:v>27838.393110872821</c:v>
                </c:pt>
                <c:pt idx="18">
                  <c:v>28367.692162289928</c:v>
                </c:pt>
                <c:pt idx="19">
                  <c:v>28892.342658308873</c:v>
                </c:pt>
              </c:numCache>
            </c:numRef>
          </c:val>
        </c:ser>
        <c:ser>
          <c:idx val="1"/>
          <c:order val="1"/>
          <c:tx>
            <c:strRef>
              <c:f>Wealth_LTU!$B$41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Wealth_LTU!$D$38:$W$38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Wealth_LTU!$D$41:$W$41</c:f>
              <c:numCache>
                <c:formatCode>General</c:formatCode>
                <c:ptCount val="20"/>
                <c:pt idx="0">
                  <c:v>51016.184585531933</c:v>
                </c:pt>
                <c:pt idx="1">
                  <c:v>51131.054854009599</c:v>
                </c:pt>
                <c:pt idx="2">
                  <c:v>51274.524575270538</c:v>
                </c:pt>
                <c:pt idx="3">
                  <c:v>51444.687274246236</c:v>
                </c:pt>
                <c:pt idx="4">
                  <c:v>51639.712748201782</c:v>
                </c:pt>
                <c:pt idx="5">
                  <c:v>51798.994885305088</c:v>
                </c:pt>
                <c:pt idx="6">
                  <c:v>51953.499322617936</c:v>
                </c:pt>
                <c:pt idx="7">
                  <c:v>52206.759672464832</c:v>
                </c:pt>
                <c:pt idx="8">
                  <c:v>52843.284605602195</c:v>
                </c:pt>
                <c:pt idx="9">
                  <c:v>53411.872971919984</c:v>
                </c:pt>
                <c:pt idx="10">
                  <c:v>52779.078944225141</c:v>
                </c:pt>
                <c:pt idx="11">
                  <c:v>54074.655626618929</c:v>
                </c:pt>
                <c:pt idx="12">
                  <c:v>56504.758129813919</c:v>
                </c:pt>
                <c:pt idx="13">
                  <c:v>57018.444467815403</c:v>
                </c:pt>
                <c:pt idx="14">
                  <c:v>57811.333344665247</c:v>
                </c:pt>
                <c:pt idx="15">
                  <c:v>58153.804219182057</c:v>
                </c:pt>
                <c:pt idx="16">
                  <c:v>57768.239870458769</c:v>
                </c:pt>
                <c:pt idx="17">
                  <c:v>58435.127679513716</c:v>
                </c:pt>
                <c:pt idx="18">
                  <c:v>59530.985734808412</c:v>
                </c:pt>
                <c:pt idx="19">
                  <c:v>60285.246674259499</c:v>
                </c:pt>
              </c:numCache>
            </c:numRef>
          </c:val>
        </c:ser>
        <c:ser>
          <c:idx val="2"/>
          <c:order val="2"/>
          <c:tx>
            <c:strRef>
              <c:f>Wealth_LTU!$B$42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Wealth_LTU!$D$38:$W$38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Wealth_LTU!$D$42:$W$42</c:f>
              <c:numCache>
                <c:formatCode>_(* #,##0_);_(* \(#,##0\);_(* "-"??_);_(@_)</c:formatCode>
                <c:ptCount val="20"/>
                <c:pt idx="0">
                  <c:v>3902.843522735719</c:v>
                </c:pt>
                <c:pt idx="1">
                  <c:v>3927.812659949785</c:v>
                </c:pt>
                <c:pt idx="2">
                  <c:v>3960.6792568037599</c:v>
                </c:pt>
                <c:pt idx="3">
                  <c:v>3998.2437805741101</c:v>
                </c:pt>
                <c:pt idx="4">
                  <c:v>4038.4759629180994</c:v>
                </c:pt>
                <c:pt idx="5">
                  <c:v>4081.2939302395562</c:v>
                </c:pt>
                <c:pt idx="6">
                  <c:v>4126.3010904048851</c:v>
                </c:pt>
                <c:pt idx="7">
                  <c:v>4171.3518065302951</c:v>
                </c:pt>
                <c:pt idx="8">
                  <c:v>4216.1969873272656</c:v>
                </c:pt>
                <c:pt idx="9">
                  <c:v>4257.895215712806</c:v>
                </c:pt>
                <c:pt idx="10">
                  <c:v>4307.0666918432044</c:v>
                </c:pt>
                <c:pt idx="11">
                  <c:v>4353.3032636021289</c:v>
                </c:pt>
                <c:pt idx="12">
                  <c:v>4398.2153814355943</c:v>
                </c:pt>
                <c:pt idx="13">
                  <c:v>4444.4206732673501</c:v>
                </c:pt>
                <c:pt idx="14">
                  <c:v>4493.7789403652923</c:v>
                </c:pt>
                <c:pt idx="15">
                  <c:v>4515.8844139542834</c:v>
                </c:pt>
                <c:pt idx="16">
                  <c:v>4539.7675795818514</c:v>
                </c:pt>
                <c:pt idx="17">
                  <c:v>4563.8723786801474</c:v>
                </c:pt>
                <c:pt idx="18">
                  <c:v>4587.7253741152299</c:v>
                </c:pt>
                <c:pt idx="19">
                  <c:v>4610.0876131383593</c:v>
                </c:pt>
              </c:numCache>
            </c:numRef>
          </c:val>
        </c:ser>
        <c:overlap val="100"/>
        <c:axId val="70850816"/>
        <c:axId val="70934528"/>
      </c:barChart>
      <c:catAx>
        <c:axId val="7085081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0934528"/>
        <c:crosses val="autoZero"/>
        <c:auto val="1"/>
        <c:lblAlgn val="ctr"/>
        <c:lblOffset val="100"/>
      </c:catAx>
      <c:valAx>
        <c:axId val="7093452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085081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  <c:layout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Wealth_LTU!$B$67:$B$69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Wealth_LTU!$C$67:$C$69</c:f>
              <c:numCache>
                <c:formatCode>_(* #,##0_);_(* \(#,##0\);_(* "-"??_);_(@_)</c:formatCode>
                <c:ptCount val="3"/>
                <c:pt idx="0">
                  <c:v>26.808617515978277</c:v>
                </c:pt>
                <c:pt idx="1">
                  <c:v>67.871035588547471</c:v>
                </c:pt>
                <c:pt idx="2">
                  <c:v>5.3203468954742323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  <c:layout/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Wealth_LTU!$B$72:$B$75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Wealth_LTU!$C$72:$C$75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98.670045473056106</c:v>
                </c:pt>
                <c:pt idx="2">
                  <c:v>1.3299545269438948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66"/>
  <sheetViews>
    <sheetView zoomScale="80" zoomScaleNormal="80" workbookViewId="0">
      <pane xSplit="3" ySplit="6" topLeftCell="D43" activePane="bottomRight" state="frozen"/>
      <selection pane="topRight" activeCell="D1" sqref="D1"/>
      <selection pane="bottomLeft" activeCell="A7" sqref="A7"/>
      <selection pane="bottomRight" activeCell="C74" sqref="C74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23" width="20.7109375" customWidth="1"/>
  </cols>
  <sheetData>
    <row r="1" spans="1:23" ht="21">
      <c r="A1" s="3" t="s">
        <v>0</v>
      </c>
      <c r="B1" s="4" t="s">
        <v>63</v>
      </c>
    </row>
    <row r="2" spans="1:23" ht="21">
      <c r="A2" s="3" t="s">
        <v>1</v>
      </c>
      <c r="B2" s="4" t="s">
        <v>64</v>
      </c>
    </row>
    <row r="3" spans="1:23" ht="21">
      <c r="A3" s="3" t="s">
        <v>39</v>
      </c>
      <c r="B3" s="4" t="s">
        <v>40</v>
      </c>
    </row>
    <row r="4" spans="1:23" ht="21" customHeight="1">
      <c r="A4" s="3" t="s">
        <v>4</v>
      </c>
      <c r="B4" s="4" t="s">
        <v>30</v>
      </c>
    </row>
    <row r="6" spans="1:23">
      <c r="A6" s="1" t="s">
        <v>2</v>
      </c>
      <c r="B6" s="1" t="s">
        <v>3</v>
      </c>
      <c r="C6" s="1" t="s">
        <v>37</v>
      </c>
      <c r="D6" s="1">
        <v>1991</v>
      </c>
      <c r="E6" s="1">
        <v>1992</v>
      </c>
      <c r="F6" s="1">
        <v>1993</v>
      </c>
      <c r="G6" s="1">
        <v>1994</v>
      </c>
      <c r="H6" s="1">
        <v>1995</v>
      </c>
      <c r="I6" s="1">
        <v>1996</v>
      </c>
      <c r="J6" s="1">
        <v>1997</v>
      </c>
      <c r="K6" s="1">
        <v>1998</v>
      </c>
      <c r="L6" s="1">
        <v>1999</v>
      </c>
      <c r="M6" s="1">
        <v>2000</v>
      </c>
      <c r="N6" s="1">
        <v>2001</v>
      </c>
      <c r="O6" s="1">
        <v>2002</v>
      </c>
      <c r="P6" s="1">
        <v>2003</v>
      </c>
      <c r="Q6" s="1">
        <v>2004</v>
      </c>
      <c r="R6" s="1">
        <v>2005</v>
      </c>
      <c r="S6" s="1">
        <v>2006</v>
      </c>
      <c r="T6" s="1">
        <v>2007</v>
      </c>
      <c r="U6" s="1">
        <v>2008</v>
      </c>
      <c r="V6" s="1">
        <v>2009</v>
      </c>
      <c r="W6" s="1">
        <v>2010</v>
      </c>
    </row>
    <row r="7" spans="1:23" ht="16.5">
      <c r="A7" s="24" t="s">
        <v>29</v>
      </c>
      <c r="B7" s="23" t="s">
        <v>28</v>
      </c>
      <c r="D7" s="13">
        <f t="shared" ref="D7:W7" si="0">+D8+D9+D10</f>
        <v>271569244817.54007</v>
      </c>
      <c r="E7" s="13">
        <f t="shared" si="0"/>
        <v>271947996191.91998</v>
      </c>
      <c r="F7" s="13">
        <f t="shared" si="0"/>
        <v>271510319549.45721</v>
      </c>
      <c r="G7" s="13">
        <f t="shared" si="0"/>
        <v>270671105391.35114</v>
      </c>
      <c r="H7" s="13">
        <f t="shared" si="0"/>
        <v>269587659881.95181</v>
      </c>
      <c r="I7" s="13">
        <f t="shared" si="0"/>
        <v>268741536471.03555</v>
      </c>
      <c r="J7" s="13">
        <f t="shared" si="0"/>
        <v>268421681402.94193</v>
      </c>
      <c r="K7" s="13">
        <f t="shared" si="0"/>
        <v>269068389118.46014</v>
      </c>
      <c r="L7" s="13">
        <f t="shared" si="0"/>
        <v>270845636703.4288</v>
      </c>
      <c r="M7" s="13">
        <f t="shared" si="0"/>
        <v>272110541839.47906</v>
      </c>
      <c r="N7" s="13">
        <f t="shared" si="0"/>
        <v>269796652848.09039</v>
      </c>
      <c r="O7" s="13">
        <f t="shared" si="0"/>
        <v>274713517689.52487</v>
      </c>
      <c r="P7" s="13">
        <f t="shared" si="0"/>
        <v>284112427570.11865</v>
      </c>
      <c r="Q7" s="13">
        <f t="shared" si="0"/>
        <v>287532573905.42706</v>
      </c>
      <c r="R7" s="13">
        <f t="shared" si="0"/>
        <v>292330654800.04797</v>
      </c>
      <c r="S7" s="13">
        <f t="shared" si="0"/>
        <v>296418944265.89886</v>
      </c>
      <c r="T7" s="13">
        <f t="shared" si="0"/>
        <v>299375741354.84534</v>
      </c>
      <c r="U7" s="13">
        <f t="shared" si="0"/>
        <v>305195382732.03711</v>
      </c>
      <c r="V7" s="13">
        <f t="shared" si="0"/>
        <v>309006044510.24182</v>
      </c>
      <c r="W7" s="13">
        <f t="shared" si="0"/>
        <v>311713754761.1972</v>
      </c>
    </row>
    <row r="8" spans="1:23" s="22" customFormat="1" ht="15.75">
      <c r="A8" s="19">
        <v>1</v>
      </c>
      <c r="B8" s="20" t="s">
        <v>5</v>
      </c>
      <c r="C8" s="20"/>
      <c r="D8" s="21">
        <v>68473461565.495964</v>
      </c>
      <c r="E8" s="21">
        <v>68783913420.858124</v>
      </c>
      <c r="F8" s="21">
        <v>68597943340.726051</v>
      </c>
      <c r="G8" s="21">
        <v>68169237175.345207</v>
      </c>
      <c r="H8" s="21">
        <v>67525722517.671822</v>
      </c>
      <c r="I8" s="21">
        <v>67346516847.104805</v>
      </c>
      <c r="J8" s="21">
        <v>67817057111.106468</v>
      </c>
      <c r="K8" s="21">
        <v>68936466940.53952</v>
      </c>
      <c r="L8" s="21">
        <v>69783315511.012344</v>
      </c>
      <c r="M8" s="21">
        <v>70264738429.255066</v>
      </c>
      <c r="N8" s="21">
        <v>71158444597.622971</v>
      </c>
      <c r="O8" s="21">
        <v>72412435972.105759</v>
      </c>
      <c r="P8" s="21">
        <v>74169524371.344696</v>
      </c>
      <c r="Q8" s="21">
        <v>76588332969.32254</v>
      </c>
      <c r="R8" s="21">
        <v>79512092122.679504</v>
      </c>
      <c r="S8" s="21">
        <v>83473922607.808075</v>
      </c>
      <c r="T8" s="21">
        <v>88834304936.837692</v>
      </c>
      <c r="U8" s="21">
        <v>93531405335.51741</v>
      </c>
      <c r="V8" s="21">
        <v>94779211180.350388</v>
      </c>
      <c r="W8" s="21">
        <v>96026907874.924576</v>
      </c>
    </row>
    <row r="9" spans="1:23" s="22" customFormat="1" ht="15.75">
      <c r="A9" s="19">
        <v>2</v>
      </c>
      <c r="B9" s="20" t="s">
        <v>38</v>
      </c>
      <c r="C9" s="20"/>
      <c r="D9" s="21">
        <v>188662697134.83273</v>
      </c>
      <c r="E9" s="21">
        <v>188670677941.16876</v>
      </c>
      <c r="F9" s="21">
        <v>188362401126.86133</v>
      </c>
      <c r="G9" s="21">
        <v>187898530698.57336</v>
      </c>
      <c r="H9" s="21">
        <v>187405888093.35007</v>
      </c>
      <c r="I9" s="21">
        <v>186685856722.41446</v>
      </c>
      <c r="J9" s="21">
        <v>185844317124.9176</v>
      </c>
      <c r="K9" s="21">
        <v>185324390793.47046</v>
      </c>
      <c r="L9" s="21">
        <v>186205572949.8678</v>
      </c>
      <c r="M9" s="21">
        <v>186943050934.16315</v>
      </c>
      <c r="N9" s="21">
        <v>183651244234.06259</v>
      </c>
      <c r="O9" s="21">
        <v>187228195790.9166</v>
      </c>
      <c r="P9" s="21">
        <v>194781507082.35062</v>
      </c>
      <c r="Q9" s="21">
        <v>195690722520.21057</v>
      </c>
      <c r="R9" s="21">
        <v>197468946249.37363</v>
      </c>
      <c r="S9" s="21">
        <v>197600520587.33762</v>
      </c>
      <c r="T9" s="21">
        <v>195201366556.59464</v>
      </c>
      <c r="U9" s="21">
        <v>196330283542.50253</v>
      </c>
      <c r="V9" s="21">
        <v>198898797845.61118</v>
      </c>
      <c r="W9" s="21">
        <v>200364708984.2822</v>
      </c>
    </row>
    <row r="10" spans="1:23" s="22" customFormat="1" ht="15.75">
      <c r="A10" s="19">
        <v>3</v>
      </c>
      <c r="B10" s="20" t="s">
        <v>10</v>
      </c>
      <c r="C10" s="20"/>
      <c r="D10" s="21">
        <f t="shared" ref="D10:W10" si="1">+D13+D16+D19+D23</f>
        <v>14433086117.211351</v>
      </c>
      <c r="E10" s="21">
        <f t="shared" si="1"/>
        <v>14493404829.893091</v>
      </c>
      <c r="F10" s="21">
        <f t="shared" si="1"/>
        <v>14549975081.869835</v>
      </c>
      <c r="G10" s="21">
        <f t="shared" si="1"/>
        <v>14603337517.432541</v>
      </c>
      <c r="H10" s="21">
        <f t="shared" si="1"/>
        <v>14656049270.929924</v>
      </c>
      <c r="I10" s="21">
        <f t="shared" si="1"/>
        <v>14709162901.516289</v>
      </c>
      <c r="J10" s="21">
        <f t="shared" si="1"/>
        <v>14760307166.917841</v>
      </c>
      <c r="K10" s="21">
        <f t="shared" si="1"/>
        <v>14807531384.450151</v>
      </c>
      <c r="L10" s="21">
        <f t="shared" si="1"/>
        <v>14856748242.548677</v>
      </c>
      <c r="M10" s="21">
        <f t="shared" si="1"/>
        <v>14902752476.06086</v>
      </c>
      <c r="N10" s="21">
        <f t="shared" si="1"/>
        <v>14986964016.404837</v>
      </c>
      <c r="O10" s="21">
        <f t="shared" si="1"/>
        <v>15072885926.502535</v>
      </c>
      <c r="P10" s="21">
        <f t="shared" si="1"/>
        <v>15161396116.423336</v>
      </c>
      <c r="Q10" s="21">
        <f t="shared" si="1"/>
        <v>15253518415.893944</v>
      </c>
      <c r="R10" s="21">
        <f t="shared" si="1"/>
        <v>15349616427.994867</v>
      </c>
      <c r="S10" s="21">
        <f t="shared" si="1"/>
        <v>15344501070.753189</v>
      </c>
      <c r="T10" s="21">
        <f t="shared" si="1"/>
        <v>15340069861.413</v>
      </c>
      <c r="U10" s="21">
        <f t="shared" si="1"/>
        <v>15333693854.017181</v>
      </c>
      <c r="V10" s="21">
        <f t="shared" si="1"/>
        <v>15328035484.280272</v>
      </c>
      <c r="W10" s="21">
        <f t="shared" si="1"/>
        <v>15322137901.990389</v>
      </c>
    </row>
    <row r="11" spans="1:23" s="22" customFormat="1" ht="15.75">
      <c r="A11" s="27">
        <v>3.1</v>
      </c>
      <c r="B11" s="26" t="s">
        <v>32</v>
      </c>
      <c r="C11" s="20"/>
      <c r="D11" s="38">
        <f t="shared" ref="D11:W11" si="2">+D13+D16</f>
        <v>14140947853.093143</v>
      </c>
      <c r="E11" s="38">
        <f t="shared" si="2"/>
        <v>14201266565.774883</v>
      </c>
      <c r="F11" s="38">
        <f t="shared" si="2"/>
        <v>14261585278.456623</v>
      </c>
      <c r="G11" s="38">
        <f t="shared" si="2"/>
        <v>14321903991.138363</v>
      </c>
      <c r="H11" s="38">
        <f t="shared" si="2"/>
        <v>14382222703.820105</v>
      </c>
      <c r="I11" s="38">
        <f t="shared" si="2"/>
        <v>14442541416.501842</v>
      </c>
      <c r="J11" s="38">
        <f t="shared" si="2"/>
        <v>14502860129.183582</v>
      </c>
      <c r="K11" s="38">
        <f t="shared" si="2"/>
        <v>14563178841.865322</v>
      </c>
      <c r="L11" s="38">
        <f t="shared" si="2"/>
        <v>14623497554.547058</v>
      </c>
      <c r="M11" s="38">
        <f t="shared" si="2"/>
        <v>14683816267.228802</v>
      </c>
      <c r="N11" s="38">
        <f t="shared" si="2"/>
        <v>14790884567.008801</v>
      </c>
      <c r="O11" s="38">
        <f t="shared" si="2"/>
        <v>14897952866.788805</v>
      </c>
      <c r="P11" s="38">
        <f t="shared" si="2"/>
        <v>15005021166.568806</v>
      </c>
      <c r="Q11" s="38">
        <f t="shared" si="2"/>
        <v>15112089466.348808</v>
      </c>
      <c r="R11" s="38">
        <f t="shared" si="2"/>
        <v>15219157766.128811</v>
      </c>
      <c r="S11" s="38">
        <f t="shared" si="2"/>
        <v>15224024748.722456</v>
      </c>
      <c r="T11" s="38">
        <f t="shared" si="2"/>
        <v>15228891731.316105</v>
      </c>
      <c r="U11" s="38">
        <f t="shared" si="2"/>
        <v>15233758713.909748</v>
      </c>
      <c r="V11" s="38">
        <f t="shared" si="2"/>
        <v>15238625696.503397</v>
      </c>
      <c r="W11" s="38">
        <f t="shared" si="2"/>
        <v>15243492679.097042</v>
      </c>
    </row>
    <row r="12" spans="1:23" s="22" customFormat="1" ht="15.75">
      <c r="A12" s="27">
        <v>3.2</v>
      </c>
      <c r="B12" s="26" t="s">
        <v>33</v>
      </c>
      <c r="C12" s="20"/>
      <c r="D12" s="38">
        <f t="shared" ref="D12:W12" si="3">+D23+D19</f>
        <v>292138264.11820805</v>
      </c>
      <c r="E12" s="38">
        <f t="shared" si="3"/>
        <v>292138264.11820805</v>
      </c>
      <c r="F12" s="38">
        <f t="shared" si="3"/>
        <v>288389803.41321105</v>
      </c>
      <c r="G12" s="38">
        <f t="shared" si="3"/>
        <v>281433526.29417837</v>
      </c>
      <c r="H12" s="38">
        <f t="shared" si="3"/>
        <v>273826567.10981935</v>
      </c>
      <c r="I12" s="38">
        <f t="shared" si="3"/>
        <v>266621485.01444539</v>
      </c>
      <c r="J12" s="38">
        <f t="shared" si="3"/>
        <v>257447037.73425782</v>
      </c>
      <c r="K12" s="38">
        <f t="shared" si="3"/>
        <v>244352542.58482981</v>
      </c>
      <c r="L12" s="38">
        <f t="shared" si="3"/>
        <v>233250688.0016191</v>
      </c>
      <c r="M12" s="38">
        <f t="shared" si="3"/>
        <v>218936208.83205804</v>
      </c>
      <c r="N12" s="38">
        <f t="shared" si="3"/>
        <v>196079449.396036</v>
      </c>
      <c r="O12" s="38">
        <f t="shared" si="3"/>
        <v>174933059.71372992</v>
      </c>
      <c r="P12" s="38">
        <f t="shared" si="3"/>
        <v>156374949.85452959</v>
      </c>
      <c r="Q12" s="38">
        <f t="shared" si="3"/>
        <v>141428949.54513496</v>
      </c>
      <c r="R12" s="38">
        <f t="shared" si="3"/>
        <v>130458661.86605623</v>
      </c>
      <c r="S12" s="38">
        <f t="shared" si="3"/>
        <v>120476322.03073232</v>
      </c>
      <c r="T12" s="38">
        <f t="shared" si="3"/>
        <v>111178130.09689479</v>
      </c>
      <c r="U12" s="38">
        <f t="shared" si="3"/>
        <v>99935140.107433408</v>
      </c>
      <c r="V12" s="38">
        <f t="shared" si="3"/>
        <v>89409787.776873812</v>
      </c>
      <c r="W12" s="38">
        <f t="shared" si="3"/>
        <v>78645222.893346936</v>
      </c>
    </row>
    <row r="13" spans="1:23" s="22" customFormat="1" ht="15.75">
      <c r="A13" s="15" t="s">
        <v>42</v>
      </c>
      <c r="B13" s="10" t="s">
        <v>31</v>
      </c>
      <c r="C13" s="20"/>
      <c r="D13" s="13">
        <f t="shared" ref="D13:W13" si="4">+D14+D15</f>
        <v>0</v>
      </c>
      <c r="E13" s="13">
        <f t="shared" si="4"/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</row>
    <row r="14" spans="1:23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15.75">
      <c r="A16" s="15" t="s">
        <v>44</v>
      </c>
      <c r="B16" s="10" t="s">
        <v>11</v>
      </c>
      <c r="C16" s="10"/>
      <c r="D16" s="13">
        <f t="shared" ref="D16:W16" si="5">+D17+D18</f>
        <v>14140947853.093143</v>
      </c>
      <c r="E16" s="13">
        <f t="shared" si="5"/>
        <v>14201266565.774883</v>
      </c>
      <c r="F16" s="13">
        <f t="shared" si="5"/>
        <v>14261585278.456623</v>
      </c>
      <c r="G16" s="13">
        <f t="shared" si="5"/>
        <v>14321903991.138363</v>
      </c>
      <c r="H16" s="13">
        <f t="shared" si="5"/>
        <v>14382222703.820105</v>
      </c>
      <c r="I16" s="13">
        <f t="shared" si="5"/>
        <v>14442541416.501842</v>
      </c>
      <c r="J16" s="13">
        <f t="shared" si="5"/>
        <v>14502860129.183582</v>
      </c>
      <c r="K16" s="13">
        <f t="shared" si="5"/>
        <v>14563178841.865322</v>
      </c>
      <c r="L16" s="13">
        <f t="shared" si="5"/>
        <v>14623497554.547058</v>
      </c>
      <c r="M16" s="13">
        <f t="shared" si="5"/>
        <v>14683816267.228802</v>
      </c>
      <c r="N16" s="13">
        <f t="shared" si="5"/>
        <v>14790884567.008801</v>
      </c>
      <c r="O16" s="13">
        <f t="shared" si="5"/>
        <v>14897952866.788805</v>
      </c>
      <c r="P16" s="13">
        <f t="shared" si="5"/>
        <v>15005021166.568806</v>
      </c>
      <c r="Q16" s="13">
        <f t="shared" si="5"/>
        <v>15112089466.348808</v>
      </c>
      <c r="R16" s="13">
        <f t="shared" si="5"/>
        <v>15219157766.128811</v>
      </c>
      <c r="S16" s="13">
        <f t="shared" si="5"/>
        <v>15224024748.722456</v>
      </c>
      <c r="T16" s="13">
        <f t="shared" si="5"/>
        <v>15228891731.316105</v>
      </c>
      <c r="U16" s="13">
        <f t="shared" si="5"/>
        <v>15233758713.909748</v>
      </c>
      <c r="V16" s="13">
        <f t="shared" si="5"/>
        <v>15238625696.503397</v>
      </c>
      <c r="W16" s="13">
        <f t="shared" si="5"/>
        <v>15243492679.097042</v>
      </c>
    </row>
    <row r="17" spans="1:23">
      <c r="A17" s="8" t="s">
        <v>45</v>
      </c>
      <c r="B17" s="2" t="s">
        <v>7</v>
      </c>
      <c r="C17" s="2"/>
      <c r="D17" s="14">
        <v>7715834049.2051611</v>
      </c>
      <c r="E17" s="14">
        <v>7765698622.9284105</v>
      </c>
      <c r="F17" s="14">
        <v>7815563196.65166</v>
      </c>
      <c r="G17" s="14">
        <v>7865427770.3749084</v>
      </c>
      <c r="H17" s="14">
        <v>7915292344.0981598</v>
      </c>
      <c r="I17" s="14">
        <v>7965156917.8214092</v>
      </c>
      <c r="J17" s="14">
        <v>8015021491.5446577</v>
      </c>
      <c r="K17" s="14">
        <v>8064886065.267909</v>
      </c>
      <c r="L17" s="14">
        <v>8114750638.9911566</v>
      </c>
      <c r="M17" s="14">
        <v>8164615212.714407</v>
      </c>
      <c r="N17" s="14">
        <v>8212304003.2101851</v>
      </c>
      <c r="O17" s="14">
        <v>8259992793.7059641</v>
      </c>
      <c r="P17" s="14">
        <v>8307681584.2017422</v>
      </c>
      <c r="Q17" s="14">
        <v>8355370374.6975203</v>
      </c>
      <c r="R17" s="14">
        <v>8403059165.1932993</v>
      </c>
      <c r="S17" s="14">
        <v>8400399167.7368326</v>
      </c>
      <c r="T17" s="14">
        <v>8397739170.2803669</v>
      </c>
      <c r="U17" s="14">
        <v>8395079172.8238983</v>
      </c>
      <c r="V17" s="14">
        <v>8392419175.3674335</v>
      </c>
      <c r="W17" s="14">
        <v>8389759177.9109659</v>
      </c>
    </row>
    <row r="18" spans="1:23">
      <c r="A18" s="8" t="s">
        <v>46</v>
      </c>
      <c r="B18" s="2" t="s">
        <v>62</v>
      </c>
      <c r="C18" s="2"/>
      <c r="D18" s="14">
        <v>6425113803.8879833</v>
      </c>
      <c r="E18" s="14">
        <v>6435567942.8464737</v>
      </c>
      <c r="F18" s="14">
        <v>6446022081.8049641</v>
      </c>
      <c r="G18" s="14">
        <v>6456476220.7634535</v>
      </c>
      <c r="H18" s="14">
        <v>6466930359.7219448</v>
      </c>
      <c r="I18" s="14">
        <v>6477384498.6804342</v>
      </c>
      <c r="J18" s="14">
        <v>6487838637.6389236</v>
      </c>
      <c r="K18" s="14">
        <v>6498292776.597414</v>
      </c>
      <c r="L18" s="14">
        <v>6508746915.5559025</v>
      </c>
      <c r="M18" s="14">
        <v>6519201054.5143938</v>
      </c>
      <c r="N18" s="14">
        <v>6578580563.7986164</v>
      </c>
      <c r="O18" s="14">
        <v>6637960073.0828409</v>
      </c>
      <c r="P18" s="14">
        <v>6697339582.3670645</v>
      </c>
      <c r="Q18" s="14">
        <v>6756719091.6512871</v>
      </c>
      <c r="R18" s="14">
        <v>6816098600.9355116</v>
      </c>
      <c r="S18" s="14">
        <v>6823625580.9856234</v>
      </c>
      <c r="T18" s="14">
        <v>6831152561.035737</v>
      </c>
      <c r="U18" s="14">
        <v>6838679541.0858498</v>
      </c>
      <c r="V18" s="14">
        <v>6846206521.1359634</v>
      </c>
      <c r="W18" s="14">
        <v>6853733501.1860762</v>
      </c>
    </row>
    <row r="19" spans="1:23" ht="15.75">
      <c r="A19" s="15" t="s">
        <v>48</v>
      </c>
      <c r="B19" s="10" t="s">
        <v>12</v>
      </c>
      <c r="C19" s="10"/>
      <c r="D19" s="13">
        <f t="shared" ref="D19:W19" si="6">+D20+D21+D22</f>
        <v>292138264.11820805</v>
      </c>
      <c r="E19" s="13">
        <f t="shared" si="6"/>
        <v>292138264.11820805</v>
      </c>
      <c r="F19" s="13">
        <f t="shared" si="6"/>
        <v>288389803.41321105</v>
      </c>
      <c r="G19" s="13">
        <f t="shared" si="6"/>
        <v>281433526.29417837</v>
      </c>
      <c r="H19" s="13">
        <f t="shared" si="6"/>
        <v>273826567.10981935</v>
      </c>
      <c r="I19" s="13">
        <f t="shared" si="6"/>
        <v>266621485.01444539</v>
      </c>
      <c r="J19" s="13">
        <f t="shared" si="6"/>
        <v>257447037.73425782</v>
      </c>
      <c r="K19" s="13">
        <f t="shared" si="6"/>
        <v>244352542.58482981</v>
      </c>
      <c r="L19" s="13">
        <f t="shared" si="6"/>
        <v>233250688.0016191</v>
      </c>
      <c r="M19" s="13">
        <f t="shared" si="6"/>
        <v>218936208.83205804</v>
      </c>
      <c r="N19" s="13">
        <f t="shared" si="6"/>
        <v>196079449.396036</v>
      </c>
      <c r="O19" s="13">
        <f t="shared" si="6"/>
        <v>174933059.71372992</v>
      </c>
      <c r="P19" s="13">
        <f t="shared" si="6"/>
        <v>156374949.85452959</v>
      </c>
      <c r="Q19" s="13">
        <f t="shared" si="6"/>
        <v>141428949.54513496</v>
      </c>
      <c r="R19" s="13">
        <f t="shared" si="6"/>
        <v>130458661.86605623</v>
      </c>
      <c r="S19" s="13">
        <f t="shared" si="6"/>
        <v>120476322.03073232</v>
      </c>
      <c r="T19" s="13">
        <f t="shared" si="6"/>
        <v>111178130.09689479</v>
      </c>
      <c r="U19" s="13">
        <f t="shared" si="6"/>
        <v>99935140.107433408</v>
      </c>
      <c r="V19" s="13">
        <f t="shared" si="6"/>
        <v>89409787.776873812</v>
      </c>
      <c r="W19" s="13">
        <f t="shared" si="6"/>
        <v>78645222.893346936</v>
      </c>
    </row>
    <row r="20" spans="1:23" s="16" customFormat="1">
      <c r="A20" s="8" t="s">
        <v>59</v>
      </c>
      <c r="B20" s="2" t="s">
        <v>13</v>
      </c>
      <c r="C20" s="2"/>
      <c r="D20" s="11">
        <v>292138264.11820805</v>
      </c>
      <c r="E20" s="11">
        <v>292138264.11820805</v>
      </c>
      <c r="F20" s="11">
        <v>288389803.41321105</v>
      </c>
      <c r="G20" s="11">
        <v>281433526.29417837</v>
      </c>
      <c r="H20" s="11">
        <v>273826567.10981935</v>
      </c>
      <c r="I20" s="11">
        <v>266621485.01444539</v>
      </c>
      <c r="J20" s="11">
        <v>257447037.73425782</v>
      </c>
      <c r="K20" s="11">
        <v>244352542.58482981</v>
      </c>
      <c r="L20" s="11">
        <v>233250688.0016191</v>
      </c>
      <c r="M20" s="11">
        <v>218936208.83205804</v>
      </c>
      <c r="N20" s="11">
        <v>196079449.396036</v>
      </c>
      <c r="O20" s="11">
        <v>174933059.71372992</v>
      </c>
      <c r="P20" s="11">
        <v>156374949.85452959</v>
      </c>
      <c r="Q20" s="11">
        <v>141428949.54513496</v>
      </c>
      <c r="R20" s="11">
        <v>130458661.86605623</v>
      </c>
      <c r="S20" s="11">
        <v>120476322.03073232</v>
      </c>
      <c r="T20" s="11">
        <v>111178130.09689479</v>
      </c>
      <c r="U20" s="11">
        <v>99935140.107433408</v>
      </c>
      <c r="V20" s="11">
        <v>89409787.776873812</v>
      </c>
      <c r="W20" s="11">
        <v>78645222.893346936</v>
      </c>
    </row>
    <row r="21" spans="1:23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</row>
    <row r="22" spans="1:23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</row>
    <row r="23" spans="1:23" ht="15.75">
      <c r="A23" s="17" t="s">
        <v>50</v>
      </c>
      <c r="B23" s="10" t="s">
        <v>16</v>
      </c>
      <c r="C23" s="10"/>
      <c r="D23" s="13">
        <f t="shared" ref="D23:W23" si="7">+D24+D25+D26+D27+D28+D29+D30+D31+D32+D33</f>
        <v>0</v>
      </c>
      <c r="E23" s="13">
        <f t="shared" si="7"/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</row>
    <row r="24" spans="1:23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</row>
    <row r="25" spans="1:23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</row>
    <row r="26" spans="1:23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</row>
    <row r="27" spans="1:23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</row>
    <row r="28" spans="1:23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</row>
    <row r="29" spans="1:23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</row>
    <row r="30" spans="1:23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</row>
    <row r="31" spans="1:23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</row>
    <row r="32" spans="1:23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</row>
    <row r="33" spans="1:23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</row>
    <row r="34" spans="1:23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15.75">
      <c r="A35" s="25">
        <v>4</v>
      </c>
      <c r="B35" s="9" t="s">
        <v>8</v>
      </c>
      <c r="C35" s="10"/>
      <c r="D35" s="11">
        <v>23660337410.441502</v>
      </c>
      <c r="E35" s="11">
        <v>18630541459.43169</v>
      </c>
      <c r="F35" s="11">
        <v>15607263637.85474</v>
      </c>
      <c r="G35" s="11">
        <v>14083053688.773529</v>
      </c>
      <c r="H35" s="11">
        <v>14435952783.410391</v>
      </c>
      <c r="I35" s="11">
        <v>15184120450.969259</v>
      </c>
      <c r="J35" s="11">
        <v>16318243458.512449</v>
      </c>
      <c r="K35" s="11">
        <v>17563132355.692539</v>
      </c>
      <c r="L35" s="11">
        <v>17374639075.3508</v>
      </c>
      <c r="M35" s="11">
        <v>17939427005.884949</v>
      </c>
      <c r="N35" s="11">
        <v>19141297933.508171</v>
      </c>
      <c r="O35" s="11">
        <v>20450179792.9002</v>
      </c>
      <c r="P35" s="11">
        <v>22551615792.936249</v>
      </c>
      <c r="Q35" s="11">
        <v>24213493029.082291</v>
      </c>
      <c r="R35" s="11">
        <v>26099960887.15855</v>
      </c>
      <c r="S35" s="11">
        <v>28138042014.76194</v>
      </c>
      <c r="T35" s="11">
        <v>30894577013.5453</v>
      </c>
      <c r="U35" s="11">
        <v>31794339993.33099</v>
      </c>
      <c r="V35" s="11">
        <v>27076526347.094921</v>
      </c>
      <c r="W35" s="11">
        <v>27466480655.365398</v>
      </c>
    </row>
    <row r="36" spans="1:23" ht="15.75">
      <c r="A36" s="25">
        <v>5</v>
      </c>
      <c r="B36" s="9" t="s">
        <v>9</v>
      </c>
      <c r="C36" s="10"/>
      <c r="D36" s="11">
        <v>3698095.0000000005</v>
      </c>
      <c r="E36" s="11">
        <v>3689943.0000000005</v>
      </c>
      <c r="F36" s="11">
        <v>3673606.0000000005</v>
      </c>
      <c r="G36" s="11">
        <v>3652438</v>
      </c>
      <c r="H36" s="11">
        <v>3629103.9999999995</v>
      </c>
      <c r="I36" s="11">
        <v>3604043.9999999995</v>
      </c>
      <c r="J36" s="11">
        <v>3577127.9999999991</v>
      </c>
      <c r="K36" s="11">
        <v>3549816.0000000009</v>
      </c>
      <c r="L36" s="11">
        <v>3523731.9999999995</v>
      </c>
      <c r="M36" s="11">
        <v>3500028</v>
      </c>
      <c r="N36" s="11">
        <v>3479622.0000000005</v>
      </c>
      <c r="O36" s="11">
        <v>3462401.9999999991</v>
      </c>
      <c r="P36" s="11">
        <v>3447169.9999999995</v>
      </c>
      <c r="Q36" s="11">
        <v>3432060.0000000005</v>
      </c>
      <c r="R36" s="11">
        <v>3415748</v>
      </c>
      <c r="S36" s="11">
        <v>3397895</v>
      </c>
      <c r="T36" s="11">
        <v>3379043.0000000005</v>
      </c>
      <c r="U36" s="11">
        <v>3359799.0000000005</v>
      </c>
      <c r="V36" s="11">
        <v>3341097</v>
      </c>
      <c r="W36" s="11">
        <v>3323610.9999999986</v>
      </c>
    </row>
    <row r="37" spans="1:23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>
      <c r="B38" s="1" t="s">
        <v>35</v>
      </c>
      <c r="C38" s="1"/>
      <c r="D38" s="33">
        <v>1991</v>
      </c>
      <c r="E38" s="33">
        <v>1992</v>
      </c>
      <c r="F38" s="33">
        <v>1993</v>
      </c>
      <c r="G38" s="33">
        <v>1994</v>
      </c>
      <c r="H38" s="33">
        <v>1995</v>
      </c>
      <c r="I38" s="33">
        <v>1996</v>
      </c>
      <c r="J38" s="33">
        <v>1997</v>
      </c>
      <c r="K38" s="33">
        <v>1998</v>
      </c>
      <c r="L38" s="33">
        <v>1999</v>
      </c>
      <c r="M38" s="33">
        <v>2000</v>
      </c>
      <c r="N38" s="33">
        <v>2001</v>
      </c>
      <c r="O38" s="33">
        <v>2002</v>
      </c>
      <c r="P38" s="33">
        <v>2003</v>
      </c>
      <c r="Q38" s="33">
        <v>2004</v>
      </c>
      <c r="R38" s="33">
        <v>2005</v>
      </c>
      <c r="S38" s="33">
        <v>2006</v>
      </c>
      <c r="T38" s="33">
        <v>2007</v>
      </c>
      <c r="U38" s="33">
        <v>2008</v>
      </c>
      <c r="V38" s="33">
        <v>2009</v>
      </c>
      <c r="W38" s="33">
        <v>2010</v>
      </c>
    </row>
    <row r="39" spans="1:23" ht="16.5">
      <c r="B39" s="23" t="s">
        <v>28</v>
      </c>
      <c r="C39" s="7"/>
      <c r="D39" s="11">
        <f t="shared" ref="D39:W39" si="8">+D7/D36</f>
        <v>73434.902244950455</v>
      </c>
      <c r="E39" s="11">
        <f t="shared" si="8"/>
        <v>73699.782406373197</v>
      </c>
      <c r="F39" s="11">
        <f t="shared" si="8"/>
        <v>73908.393972967475</v>
      </c>
      <c r="G39" s="11">
        <f t="shared" si="8"/>
        <v>74106.967836648051</v>
      </c>
      <c r="H39" s="11">
        <f t="shared" si="8"/>
        <v>74284.908859584029</v>
      </c>
      <c r="I39" s="11">
        <f t="shared" si="8"/>
        <v>74566.663578756416</v>
      </c>
      <c r="J39" s="11">
        <f t="shared" si="8"/>
        <v>75038.321637621571</v>
      </c>
      <c r="K39" s="11">
        <f t="shared" si="8"/>
        <v>75797.841104569947</v>
      </c>
      <c r="L39" s="11">
        <f t="shared" si="8"/>
        <v>76863.290597420244</v>
      </c>
      <c r="M39" s="11">
        <f t="shared" si="8"/>
        <v>77745.247135016936</v>
      </c>
      <c r="N39" s="11">
        <f t="shared" si="8"/>
        <v>77536.195841988112</v>
      </c>
      <c r="O39" s="11">
        <f t="shared" si="8"/>
        <v>79341.889731326679</v>
      </c>
      <c r="P39" s="11">
        <f t="shared" si="8"/>
        <v>82419.035780109101</v>
      </c>
      <c r="Q39" s="11">
        <f t="shared" si="8"/>
        <v>83778.422843839275</v>
      </c>
      <c r="R39" s="11">
        <f t="shared" si="8"/>
        <v>85583.203093450677</v>
      </c>
      <c r="S39" s="11">
        <f t="shared" si="8"/>
        <v>87236.05181028221</v>
      </c>
      <c r="T39" s="11">
        <f t="shared" si="8"/>
        <v>88597.789775047335</v>
      </c>
      <c r="U39" s="11">
        <f t="shared" si="8"/>
        <v>90837.39316906668</v>
      </c>
      <c r="V39" s="11">
        <f t="shared" si="8"/>
        <v>92486.403271213567</v>
      </c>
      <c r="W39" s="11">
        <f t="shared" si="8"/>
        <v>93787.676945706742</v>
      </c>
    </row>
    <row r="40" spans="1:23" ht="15.75">
      <c r="B40" s="20" t="s">
        <v>5</v>
      </c>
      <c r="C40" s="7"/>
      <c r="D40" s="11">
        <f t="shared" ref="D40:W40" si="9">+D8/D36</f>
        <v>18515.874136682793</v>
      </c>
      <c r="E40" s="11">
        <f t="shared" si="9"/>
        <v>18640.914892413817</v>
      </c>
      <c r="F40" s="11">
        <f t="shared" si="9"/>
        <v>18673.190140893184</v>
      </c>
      <c r="G40" s="11">
        <f t="shared" si="9"/>
        <v>18664.036781827701</v>
      </c>
      <c r="H40" s="11">
        <f t="shared" si="9"/>
        <v>18606.720148464148</v>
      </c>
      <c r="I40" s="11">
        <f t="shared" si="9"/>
        <v>18686.374763211774</v>
      </c>
      <c r="J40" s="11">
        <f t="shared" si="9"/>
        <v>18958.521224598753</v>
      </c>
      <c r="K40" s="11">
        <f t="shared" si="9"/>
        <v>19419.729625574819</v>
      </c>
      <c r="L40" s="11">
        <f t="shared" si="9"/>
        <v>19803.809004490795</v>
      </c>
      <c r="M40" s="11">
        <f t="shared" si="9"/>
        <v>20075.478947384156</v>
      </c>
      <c r="N40" s="11">
        <f t="shared" si="9"/>
        <v>20450.050205919772</v>
      </c>
      <c r="O40" s="11">
        <f t="shared" si="9"/>
        <v>20913.930841105619</v>
      </c>
      <c r="P40" s="11">
        <f t="shared" si="9"/>
        <v>21516.062268859587</v>
      </c>
      <c r="Q40" s="11">
        <f t="shared" si="9"/>
        <v>22315.557702756516</v>
      </c>
      <c r="R40" s="11">
        <f t="shared" si="9"/>
        <v>23278.090808420147</v>
      </c>
      <c r="S40" s="11">
        <f t="shared" si="9"/>
        <v>24566.363177145871</v>
      </c>
      <c r="T40" s="11">
        <f t="shared" si="9"/>
        <v>26289.782325006719</v>
      </c>
      <c r="U40" s="11">
        <f t="shared" si="9"/>
        <v>27838.393110872821</v>
      </c>
      <c r="V40" s="11">
        <f t="shared" si="9"/>
        <v>28367.692162289928</v>
      </c>
      <c r="W40" s="11">
        <f t="shared" si="9"/>
        <v>28892.342658308873</v>
      </c>
    </row>
    <row r="41" spans="1:23" ht="15.75">
      <c r="B41" s="20" t="s">
        <v>38</v>
      </c>
      <c r="C41" s="7"/>
      <c r="D41" s="37">
        <f t="shared" ref="D41:W41" si="10">+D9/D36</f>
        <v>51016.184585531933</v>
      </c>
      <c r="E41" s="37">
        <f t="shared" si="10"/>
        <v>51131.054854009599</v>
      </c>
      <c r="F41" s="37">
        <f t="shared" si="10"/>
        <v>51274.524575270538</v>
      </c>
      <c r="G41" s="37">
        <f t="shared" si="10"/>
        <v>51444.687274246236</v>
      </c>
      <c r="H41" s="37">
        <f t="shared" si="10"/>
        <v>51639.712748201782</v>
      </c>
      <c r="I41" s="37">
        <f t="shared" si="10"/>
        <v>51798.994885305088</v>
      </c>
      <c r="J41" s="37">
        <f t="shared" si="10"/>
        <v>51953.499322617936</v>
      </c>
      <c r="K41" s="37">
        <f t="shared" si="10"/>
        <v>52206.759672464832</v>
      </c>
      <c r="L41" s="37">
        <f t="shared" si="10"/>
        <v>52843.284605602195</v>
      </c>
      <c r="M41" s="37">
        <f t="shared" si="10"/>
        <v>53411.872971919984</v>
      </c>
      <c r="N41" s="37">
        <f t="shared" si="10"/>
        <v>52779.078944225141</v>
      </c>
      <c r="O41" s="37">
        <f t="shared" si="10"/>
        <v>54074.655626618929</v>
      </c>
      <c r="P41" s="37">
        <f t="shared" si="10"/>
        <v>56504.758129813919</v>
      </c>
      <c r="Q41" s="37">
        <f t="shared" si="10"/>
        <v>57018.444467815403</v>
      </c>
      <c r="R41" s="37">
        <f t="shared" si="10"/>
        <v>57811.333344665247</v>
      </c>
      <c r="S41" s="37">
        <f t="shared" si="10"/>
        <v>58153.804219182057</v>
      </c>
      <c r="T41" s="37">
        <f t="shared" si="10"/>
        <v>57768.239870458769</v>
      </c>
      <c r="U41" s="37">
        <f t="shared" si="10"/>
        <v>58435.127679513716</v>
      </c>
      <c r="V41" s="37">
        <f t="shared" si="10"/>
        <v>59530.985734808412</v>
      </c>
      <c r="W41" s="37">
        <f t="shared" si="10"/>
        <v>60285.246674259499</v>
      </c>
    </row>
    <row r="42" spans="1:23" ht="15.75">
      <c r="B42" s="20" t="s">
        <v>10</v>
      </c>
      <c r="C42" s="9"/>
      <c r="D42" s="11">
        <f t="shared" ref="D42:W42" si="11">+D10/D36</f>
        <v>3902.843522735719</v>
      </c>
      <c r="E42" s="11">
        <f t="shared" si="11"/>
        <v>3927.812659949785</v>
      </c>
      <c r="F42" s="11">
        <f t="shared" si="11"/>
        <v>3960.6792568037599</v>
      </c>
      <c r="G42" s="11">
        <f t="shared" si="11"/>
        <v>3998.2437805741101</v>
      </c>
      <c r="H42" s="11">
        <f t="shared" si="11"/>
        <v>4038.4759629180994</v>
      </c>
      <c r="I42" s="11">
        <f t="shared" si="11"/>
        <v>4081.2939302395562</v>
      </c>
      <c r="J42" s="11">
        <f t="shared" si="11"/>
        <v>4126.3010904048851</v>
      </c>
      <c r="K42" s="11">
        <f t="shared" si="11"/>
        <v>4171.3518065302951</v>
      </c>
      <c r="L42" s="11">
        <f t="shared" si="11"/>
        <v>4216.1969873272656</v>
      </c>
      <c r="M42" s="11">
        <f t="shared" si="11"/>
        <v>4257.895215712806</v>
      </c>
      <c r="N42" s="11">
        <f t="shared" si="11"/>
        <v>4307.0666918432044</v>
      </c>
      <c r="O42" s="11">
        <f t="shared" si="11"/>
        <v>4353.3032636021289</v>
      </c>
      <c r="P42" s="11">
        <f t="shared" si="11"/>
        <v>4398.2153814355943</v>
      </c>
      <c r="Q42" s="11">
        <f t="shared" si="11"/>
        <v>4444.4206732673501</v>
      </c>
      <c r="R42" s="11">
        <f t="shared" si="11"/>
        <v>4493.7789403652923</v>
      </c>
      <c r="S42" s="11">
        <f t="shared" si="11"/>
        <v>4515.8844139542834</v>
      </c>
      <c r="T42" s="11">
        <f t="shared" si="11"/>
        <v>4539.7675795818514</v>
      </c>
      <c r="U42" s="11">
        <f t="shared" si="11"/>
        <v>4563.8723786801474</v>
      </c>
      <c r="V42" s="11">
        <f t="shared" si="11"/>
        <v>4587.7253741152299</v>
      </c>
      <c r="W42" s="11">
        <f t="shared" si="11"/>
        <v>4610.0876131383593</v>
      </c>
    </row>
    <row r="43" spans="1:23" ht="15.75">
      <c r="B43" s="26" t="s">
        <v>32</v>
      </c>
      <c r="C43" s="9"/>
      <c r="D43" s="11">
        <f t="shared" ref="D43:W43" si="12">+D11/D36</f>
        <v>3823.8465623768839</v>
      </c>
      <c r="E43" s="11">
        <f t="shared" si="12"/>
        <v>3848.641175696991</v>
      </c>
      <c r="F43" s="11">
        <f t="shared" si="12"/>
        <v>3882.1760630989338</v>
      </c>
      <c r="G43" s="11">
        <f t="shared" si="12"/>
        <v>3921.1901724651761</v>
      </c>
      <c r="H43" s="11">
        <f t="shared" si="12"/>
        <v>3963.0230227130737</v>
      </c>
      <c r="I43" s="11">
        <f t="shared" si="12"/>
        <v>4007.3155090509008</v>
      </c>
      <c r="J43" s="11">
        <f t="shared" si="12"/>
        <v>4054.3307729506982</v>
      </c>
      <c r="K43" s="11">
        <f t="shared" si="12"/>
        <v>4102.5165365938174</v>
      </c>
      <c r="L43" s="11">
        <f t="shared" si="12"/>
        <v>4150.0027682431755</v>
      </c>
      <c r="M43" s="11">
        <f t="shared" si="12"/>
        <v>4195.3425136109772</v>
      </c>
      <c r="N43" s="11">
        <f t="shared" si="12"/>
        <v>4250.7159016148298</v>
      </c>
      <c r="O43" s="11">
        <f t="shared" si="12"/>
        <v>4302.7796503088921</v>
      </c>
      <c r="P43" s="11">
        <f t="shared" si="12"/>
        <v>4352.8520979727737</v>
      </c>
      <c r="Q43" s="11">
        <f t="shared" si="12"/>
        <v>4403.2124923074789</v>
      </c>
      <c r="R43" s="11">
        <f t="shared" si="12"/>
        <v>4455.585648042189</v>
      </c>
      <c r="S43" s="11">
        <f t="shared" si="12"/>
        <v>4480.4282500555364</v>
      </c>
      <c r="T43" s="11">
        <f t="shared" si="12"/>
        <v>4506.8653258677396</v>
      </c>
      <c r="U43" s="11">
        <f t="shared" si="12"/>
        <v>4534.127998106359</v>
      </c>
      <c r="V43" s="11">
        <f t="shared" si="12"/>
        <v>4560.9647659147267</v>
      </c>
      <c r="W43" s="11">
        <f t="shared" si="12"/>
        <v>4586.4250296129867</v>
      </c>
    </row>
    <row r="44" spans="1:23" ht="15.75">
      <c r="B44" s="26" t="s">
        <v>33</v>
      </c>
      <c r="C44" s="9"/>
      <c r="D44" s="11">
        <f t="shared" ref="D44:W44" si="13">+D12/D36</f>
        <v>78.996960358835565</v>
      </c>
      <c r="E44" s="11">
        <f t="shared" si="13"/>
        <v>79.171484252794158</v>
      </c>
      <c r="F44" s="11">
        <f t="shared" si="13"/>
        <v>78.503193704826003</v>
      </c>
      <c r="G44" s="11">
        <f t="shared" si="13"/>
        <v>77.053608108933915</v>
      </c>
      <c r="H44" s="11">
        <f t="shared" si="13"/>
        <v>75.452940205025641</v>
      </c>
      <c r="I44" s="11">
        <f t="shared" si="13"/>
        <v>73.978421188655147</v>
      </c>
      <c r="J44" s="11">
        <f t="shared" si="13"/>
        <v>71.970317454186116</v>
      </c>
      <c r="K44" s="11">
        <f t="shared" si="13"/>
        <v>68.835269936478326</v>
      </c>
      <c r="L44" s="11">
        <f t="shared" si="13"/>
        <v>66.19421908409015</v>
      </c>
      <c r="M44" s="11">
        <f t="shared" si="13"/>
        <v>62.552702101828338</v>
      </c>
      <c r="N44" s="11">
        <f t="shared" si="13"/>
        <v>56.350790228374223</v>
      </c>
      <c r="O44" s="11">
        <f t="shared" si="13"/>
        <v>50.523613293236885</v>
      </c>
      <c r="P44" s="11">
        <f t="shared" si="13"/>
        <v>45.363283462820114</v>
      </c>
      <c r="Q44" s="11">
        <f t="shared" si="13"/>
        <v>41.208180959871022</v>
      </c>
      <c r="R44" s="11">
        <f t="shared" si="13"/>
        <v>38.193292323103528</v>
      </c>
      <c r="S44" s="11">
        <f t="shared" si="13"/>
        <v>35.456163898746816</v>
      </c>
      <c r="T44" s="11">
        <f t="shared" si="13"/>
        <v>32.902253714112184</v>
      </c>
      <c r="U44" s="11">
        <f t="shared" si="13"/>
        <v>29.744380573788312</v>
      </c>
      <c r="V44" s="11">
        <f t="shared" si="13"/>
        <v>26.760608200502354</v>
      </c>
      <c r="W44" s="11">
        <f t="shared" si="13"/>
        <v>23.662583525372543</v>
      </c>
    </row>
    <row r="45" spans="1:23" ht="15.75">
      <c r="B45" s="10" t="s">
        <v>31</v>
      </c>
      <c r="C45" s="9"/>
      <c r="D45" s="11">
        <f t="shared" ref="D45:W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</row>
    <row r="46" spans="1:23" ht="15.75">
      <c r="B46" s="10" t="s">
        <v>11</v>
      </c>
      <c r="C46" s="9"/>
      <c r="D46" s="11">
        <f t="shared" ref="D46:W46" si="15">+D16/D36</f>
        <v>3823.8465623768839</v>
      </c>
      <c r="E46" s="11">
        <f t="shared" si="15"/>
        <v>3848.641175696991</v>
      </c>
      <c r="F46" s="11">
        <f t="shared" si="15"/>
        <v>3882.1760630989338</v>
      </c>
      <c r="G46" s="11">
        <f t="shared" si="15"/>
        <v>3921.1901724651761</v>
      </c>
      <c r="H46" s="11">
        <f t="shared" si="15"/>
        <v>3963.0230227130737</v>
      </c>
      <c r="I46" s="11">
        <f t="shared" si="15"/>
        <v>4007.3155090509008</v>
      </c>
      <c r="J46" s="11">
        <f t="shared" si="15"/>
        <v>4054.3307729506982</v>
      </c>
      <c r="K46" s="11">
        <f t="shared" si="15"/>
        <v>4102.5165365938174</v>
      </c>
      <c r="L46" s="11">
        <f t="shared" si="15"/>
        <v>4150.0027682431755</v>
      </c>
      <c r="M46" s="11">
        <f t="shared" si="15"/>
        <v>4195.3425136109772</v>
      </c>
      <c r="N46" s="11">
        <f t="shared" si="15"/>
        <v>4250.7159016148298</v>
      </c>
      <c r="O46" s="11">
        <f t="shared" si="15"/>
        <v>4302.7796503088921</v>
      </c>
      <c r="P46" s="11">
        <f t="shared" si="15"/>
        <v>4352.8520979727737</v>
      </c>
      <c r="Q46" s="11">
        <f t="shared" si="15"/>
        <v>4403.2124923074789</v>
      </c>
      <c r="R46" s="11">
        <f t="shared" si="15"/>
        <v>4455.585648042189</v>
      </c>
      <c r="S46" s="11">
        <f t="shared" si="15"/>
        <v>4480.4282500555364</v>
      </c>
      <c r="T46" s="11">
        <f t="shared" si="15"/>
        <v>4506.8653258677396</v>
      </c>
      <c r="U46" s="11">
        <f t="shared" si="15"/>
        <v>4534.127998106359</v>
      </c>
      <c r="V46" s="11">
        <f t="shared" si="15"/>
        <v>4560.9647659147267</v>
      </c>
      <c r="W46" s="11">
        <f t="shared" si="15"/>
        <v>4586.4250296129867</v>
      </c>
    </row>
    <row r="47" spans="1:23" ht="15.75">
      <c r="B47" s="10" t="s">
        <v>12</v>
      </c>
      <c r="C47" s="9"/>
      <c r="D47" s="11">
        <f t="shared" ref="D47:W47" si="16">+D19/D36</f>
        <v>78.996960358835565</v>
      </c>
      <c r="E47" s="11">
        <f t="shared" si="16"/>
        <v>79.171484252794158</v>
      </c>
      <c r="F47" s="11">
        <f t="shared" si="16"/>
        <v>78.503193704826003</v>
      </c>
      <c r="G47" s="11">
        <f t="shared" si="16"/>
        <v>77.053608108933915</v>
      </c>
      <c r="H47" s="11">
        <f t="shared" si="16"/>
        <v>75.452940205025641</v>
      </c>
      <c r="I47" s="11">
        <f t="shared" si="16"/>
        <v>73.978421188655147</v>
      </c>
      <c r="J47" s="11">
        <f t="shared" si="16"/>
        <v>71.970317454186116</v>
      </c>
      <c r="K47" s="11">
        <f t="shared" si="16"/>
        <v>68.835269936478326</v>
      </c>
      <c r="L47" s="11">
        <f t="shared" si="16"/>
        <v>66.19421908409015</v>
      </c>
      <c r="M47" s="11">
        <f t="shared" si="16"/>
        <v>62.552702101828338</v>
      </c>
      <c r="N47" s="11">
        <f t="shared" si="16"/>
        <v>56.350790228374223</v>
      </c>
      <c r="O47" s="11">
        <f t="shared" si="16"/>
        <v>50.523613293236885</v>
      </c>
      <c r="P47" s="11">
        <f t="shared" si="16"/>
        <v>45.363283462820114</v>
      </c>
      <c r="Q47" s="11">
        <f t="shared" si="16"/>
        <v>41.208180959871022</v>
      </c>
      <c r="R47" s="11">
        <f t="shared" si="16"/>
        <v>38.193292323103528</v>
      </c>
      <c r="S47" s="11">
        <f t="shared" si="16"/>
        <v>35.456163898746816</v>
      </c>
      <c r="T47" s="11">
        <f t="shared" si="16"/>
        <v>32.902253714112184</v>
      </c>
      <c r="U47" s="11">
        <f t="shared" si="16"/>
        <v>29.744380573788312</v>
      </c>
      <c r="V47" s="11">
        <f t="shared" si="16"/>
        <v>26.760608200502354</v>
      </c>
      <c r="W47" s="11">
        <f t="shared" si="16"/>
        <v>23.662583525372543</v>
      </c>
    </row>
    <row r="48" spans="1:23" ht="15.75">
      <c r="B48" s="10" t="s">
        <v>16</v>
      </c>
      <c r="C48" s="9"/>
      <c r="D48" s="11">
        <f t="shared" ref="D48:W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</row>
    <row r="49" spans="2:23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2:23" ht="15.75">
      <c r="B50" s="9" t="s">
        <v>8</v>
      </c>
      <c r="C50" s="9"/>
      <c r="D50" s="11">
        <f t="shared" ref="D50:W50" si="18">+D35/D36</f>
        <v>6397.9798816529856</v>
      </c>
      <c r="E50" s="11">
        <f t="shared" si="18"/>
        <v>5049.0052175417586</v>
      </c>
      <c r="F50" s="11">
        <f t="shared" si="18"/>
        <v>4248.4859938313302</v>
      </c>
      <c r="G50" s="11">
        <f t="shared" si="18"/>
        <v>3855.795413576775</v>
      </c>
      <c r="H50" s="11">
        <f t="shared" si="18"/>
        <v>3977.8283519597103</v>
      </c>
      <c r="I50" s="11">
        <f t="shared" si="18"/>
        <v>4213.0785448150082</v>
      </c>
      <c r="J50" s="11">
        <f t="shared" si="18"/>
        <v>4561.8282204361858</v>
      </c>
      <c r="K50" s="11">
        <f t="shared" si="18"/>
        <v>4947.6176668572498</v>
      </c>
      <c r="L50" s="11">
        <f t="shared" si="18"/>
        <v>4930.7492951651266</v>
      </c>
      <c r="M50" s="11">
        <f t="shared" si="18"/>
        <v>5125.5095690334329</v>
      </c>
      <c r="N50" s="11">
        <f t="shared" si="18"/>
        <v>5500.970488607144</v>
      </c>
      <c r="O50" s="11">
        <f t="shared" si="18"/>
        <v>5906.3562789358966</v>
      </c>
      <c r="P50" s="11">
        <f t="shared" si="18"/>
        <v>6542.0666207167769</v>
      </c>
      <c r="Q50" s="11">
        <f t="shared" si="18"/>
        <v>7055.0902458238743</v>
      </c>
      <c r="R50" s="11">
        <f t="shared" si="18"/>
        <v>7641.0674578916687</v>
      </c>
      <c r="S50" s="11">
        <f t="shared" si="18"/>
        <v>8281.0216368551537</v>
      </c>
      <c r="T50" s="11">
        <f t="shared" si="18"/>
        <v>9142.9961126701546</v>
      </c>
      <c r="U50" s="11">
        <f t="shared" si="18"/>
        <v>9463.1672886773831</v>
      </c>
      <c r="V50" s="11">
        <f t="shared" si="18"/>
        <v>8104.0826851465017</v>
      </c>
      <c r="W50" s="11">
        <f t="shared" si="18"/>
        <v>8264.0479452515374</v>
      </c>
    </row>
    <row r="51" spans="2:23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2:23" ht="30">
      <c r="B52" s="28" t="s">
        <v>34</v>
      </c>
      <c r="C52" s="1"/>
      <c r="D52" s="34">
        <v>1991</v>
      </c>
      <c r="E52" s="34">
        <v>1992</v>
      </c>
      <c r="F52" s="34">
        <v>1993</v>
      </c>
      <c r="G52" s="34">
        <v>1994</v>
      </c>
      <c r="H52" s="34">
        <v>1995</v>
      </c>
      <c r="I52" s="34">
        <v>1996</v>
      </c>
      <c r="J52" s="34">
        <v>1997</v>
      </c>
      <c r="K52" s="34">
        <v>1998</v>
      </c>
      <c r="L52" s="34">
        <v>1999</v>
      </c>
      <c r="M52" s="34">
        <v>2000</v>
      </c>
      <c r="N52" s="34">
        <v>2001</v>
      </c>
      <c r="O52" s="34">
        <v>2002</v>
      </c>
      <c r="P52" s="34">
        <v>2003</v>
      </c>
      <c r="Q52" s="34">
        <v>2004</v>
      </c>
      <c r="R52" s="34">
        <v>2005</v>
      </c>
      <c r="S52" s="34">
        <v>2006</v>
      </c>
      <c r="T52" s="34">
        <v>2007</v>
      </c>
      <c r="U52" s="34">
        <v>2008</v>
      </c>
      <c r="V52" s="34">
        <v>2009</v>
      </c>
      <c r="W52" s="34">
        <v>2010</v>
      </c>
    </row>
    <row r="53" spans="2:23" ht="16.5">
      <c r="B53" s="23" t="s">
        <v>28</v>
      </c>
      <c r="C53" s="7"/>
      <c r="D53" s="32">
        <f>IFERROR(((D39/$D39)-1)*100,0)</f>
        <v>0</v>
      </c>
      <c r="E53" s="32">
        <f>IFERROR(((E39/$D39)-1)*100,0)</f>
        <v>0.36070063869522162</v>
      </c>
      <c r="F53" s="32">
        <f>IFERROR(((F39/$D39)-1)*100,0)</f>
        <v>0.64477750162672542</v>
      </c>
      <c r="G53" s="32">
        <f>IFERROR(((G39/$D39)-1)*100,0)</f>
        <v>0.91518551962641581</v>
      </c>
      <c r="H53" s="32">
        <f>IFERROR(((H39/$D39)-1)*100,0)</f>
        <v>1.1574967605979536</v>
      </c>
      <c r="I53" s="32">
        <f>IFERROR(((I39/$D39)-1)*100,0)</f>
        <v>1.5411763333337714</v>
      </c>
      <c r="J53" s="32">
        <f>IFERROR(((J39/$D39)-1)*100,0)</f>
        <v>2.1834568354468953</v>
      </c>
      <c r="K53" s="32">
        <f>IFERROR(((K39/$D39)-1)*100,0)</f>
        <v>3.2177326957386621</v>
      </c>
      <c r="L53" s="32">
        <f>IFERROR(((L39/$D39)-1)*100,0)</f>
        <v>4.6686088599042552</v>
      </c>
      <c r="M53" s="32">
        <f>IFERROR(((M39/$D39)-1)*100,0)</f>
        <v>5.8696134376114983</v>
      </c>
      <c r="N53" s="32">
        <f>IFERROR(((N39/$D39)-1)*100,0)</f>
        <v>5.5849377770768038</v>
      </c>
      <c r="O53" s="32">
        <f>IFERROR(((O39/$D39)-1)*100,0)</f>
        <v>8.0438419685952454</v>
      </c>
      <c r="P53" s="32">
        <f>IFERROR(((P39/$D39)-1)*100,0)</f>
        <v>12.234146516857948</v>
      </c>
      <c r="Q53" s="32">
        <f>IFERROR(((Q39/$D39)-1)*100,0)</f>
        <v>14.085292255699922</v>
      </c>
      <c r="R53" s="32">
        <f>IFERROR(((R39/$D39)-1)*100,0)</f>
        <v>16.542952298047851</v>
      </c>
      <c r="S53" s="32">
        <f>IFERROR(((S39/$D39)-1)*100,0)</f>
        <v>18.793719530389595</v>
      </c>
      <c r="T53" s="32">
        <f>IFERROR(((T39/$D39)-1)*100,0)</f>
        <v>20.648066609415984</v>
      </c>
      <c r="U53" s="32">
        <f>IFERROR(((U39/$D39)-1)*100,0)</f>
        <v>23.697847198145961</v>
      </c>
      <c r="V53" s="32">
        <f>IFERROR(((V39/$D39)-1)*100,0)</f>
        <v>25.943387195797808</v>
      </c>
      <c r="W53" s="32">
        <f>IFERROR(((W39/$D39)-1)*100,0)</f>
        <v>27.715397009540908</v>
      </c>
    </row>
    <row r="54" spans="2:23" ht="15.75">
      <c r="B54" s="20" t="s">
        <v>5</v>
      </c>
      <c r="C54" s="7"/>
      <c r="D54" s="32">
        <f>IFERROR(((D40/$D40)-1)*100,0)</f>
        <v>0</v>
      </c>
      <c r="E54" s="32">
        <f>IFERROR(((E40/$D40)-1)*100,0)</f>
        <v>0.67531651386254499</v>
      </c>
      <c r="F54" s="32">
        <f>IFERROR(((F40/$D40)-1)*100,0)</f>
        <v>0.84962774670587216</v>
      </c>
      <c r="G54" s="32">
        <f>IFERROR(((G40/$D40)-1)*100,0)</f>
        <v>0.80019254857308653</v>
      </c>
      <c r="H54" s="32">
        <f>IFERROR(((H40/$D40)-1)*100,0)</f>
        <v>0.49063852514192874</v>
      </c>
      <c r="I54" s="32">
        <f>IFERROR(((I40/$D40)-1)*100,0)</f>
        <v>0.9208348753634743</v>
      </c>
      <c r="J54" s="32">
        <f>IFERROR(((J40/$D40)-1)*100,0)</f>
        <v>2.3906356494344916</v>
      </c>
      <c r="K54" s="32">
        <f>IFERROR(((K40/$D40)-1)*100,0)</f>
        <v>4.8815167040985097</v>
      </c>
      <c r="L54" s="32">
        <f>IFERROR(((L40/$D40)-1)*100,0)</f>
        <v>6.9558415568207188</v>
      </c>
      <c r="M54" s="32">
        <f>IFERROR(((M40/$D40)-1)*100,0)</f>
        <v>8.4230687635294963</v>
      </c>
      <c r="N54" s="32">
        <f>IFERROR(((N40/$D40)-1)*100,0)</f>
        <v>10.446042433422464</v>
      </c>
      <c r="O54" s="32">
        <f>IFERROR(((O40/$D40)-1)*100,0)</f>
        <v>12.951355613678039</v>
      </c>
      <c r="P54" s="32">
        <f>IFERROR(((P40/$D40)-1)*100,0)</f>
        <v>16.203329694453682</v>
      </c>
      <c r="Q54" s="32">
        <f>IFERROR(((Q40/$D40)-1)*100,0)</f>
        <v>20.521221617865535</v>
      </c>
      <c r="R54" s="32">
        <f>IFERROR(((R40/$D40)-1)*100,0)</f>
        <v>25.719642705405256</v>
      </c>
      <c r="S54" s="32">
        <f>IFERROR(((S40/$D40)-1)*100,0)</f>
        <v>32.677307027466384</v>
      </c>
      <c r="T54" s="32">
        <f>IFERROR(((T40/$D40)-1)*100,0)</f>
        <v>41.98509954721834</v>
      </c>
      <c r="U54" s="32">
        <f>IFERROR(((U40/$D40)-1)*100,0)</f>
        <v>50.348792097914988</v>
      </c>
      <c r="V54" s="32">
        <f>IFERROR(((V40/$D40)-1)*100,0)</f>
        <v>53.207415177278449</v>
      </c>
      <c r="W54" s="32">
        <f>IFERROR(((W40/$D40)-1)*100,0)</f>
        <v>56.04093247247075</v>
      </c>
    </row>
    <row r="55" spans="2:23" ht="15.75">
      <c r="B55" s="20" t="s">
        <v>38</v>
      </c>
      <c r="C55" s="7"/>
      <c r="D55" s="32">
        <f>IFERROR(((D41/$D41)-1)*100,0)</f>
        <v>0</v>
      </c>
      <c r="E55" s="32">
        <f>IFERROR(((E41/$D41)-1)*100,0)</f>
        <v>0.22516436580057864</v>
      </c>
      <c r="F55" s="32">
        <f>IFERROR(((F41/$D41)-1)*100,0)</f>
        <v>0.50638829978646438</v>
      </c>
      <c r="G55" s="32">
        <f>IFERROR(((G41/$D41)-1)*100,0)</f>
        <v>0.83993480146655752</v>
      </c>
      <c r="H55" s="32">
        <f>IFERROR(((H41/$D41)-1)*100,0)</f>
        <v>1.2222163765000182</v>
      </c>
      <c r="I55" s="32">
        <f>IFERROR(((I41/$D41)-1)*100,0)</f>
        <v>1.5344352113606741</v>
      </c>
      <c r="J55" s="32">
        <f>IFERROR(((J41/$D41)-1)*100,0)</f>
        <v>1.8372889793718983</v>
      </c>
      <c r="K55" s="32">
        <f>IFERROR(((K41/$D41)-1)*100,0)</f>
        <v>2.3337203607157742</v>
      </c>
      <c r="L55" s="32">
        <f>IFERROR(((L41/$D41)-1)*100,0)</f>
        <v>3.5814125162711985</v>
      </c>
      <c r="M55" s="32">
        <f>IFERROR(((M41/$D41)-1)*100,0)</f>
        <v>4.695937977038489</v>
      </c>
      <c r="N55" s="32">
        <f>IFERROR(((N41/$D41)-1)*100,0)</f>
        <v>3.4555590015509674</v>
      </c>
      <c r="O55" s="32">
        <f>IFERROR(((O41/$D41)-1)*100,0)</f>
        <v>5.9950995276004448</v>
      </c>
      <c r="P55" s="32">
        <f>IFERROR(((P41/$D41)-1)*100,0)</f>
        <v>10.758494757835212</v>
      </c>
      <c r="Q55" s="32">
        <f>IFERROR(((Q41/$D41)-1)*100,0)</f>
        <v>11.765403334348324</v>
      </c>
      <c r="R55" s="32">
        <f>IFERROR(((R41/$D41)-1)*100,0)</f>
        <v>13.319594192193662</v>
      </c>
      <c r="S55" s="32">
        <f>IFERROR(((S41/$D41)-1)*100,0)</f>
        <v>13.990892677760813</v>
      </c>
      <c r="T55" s="32">
        <f>IFERROR(((T41/$D41)-1)*100,0)</f>
        <v>13.235123990126274</v>
      </c>
      <c r="U55" s="32">
        <f>IFERROR(((U41/$D41)-1)*100,0)</f>
        <v>14.542332309354578</v>
      </c>
      <c r="V55" s="32">
        <f>IFERROR(((V41/$D41)-1)*100,0)</f>
        <v>16.690391918668212</v>
      </c>
      <c r="W55" s="32">
        <f>IFERROR(((W41/$D41)-1)*100,0)</f>
        <v>18.168865751195852</v>
      </c>
    </row>
    <row r="56" spans="2:23" ht="15.75">
      <c r="B56" s="20" t="s">
        <v>10</v>
      </c>
      <c r="C56" s="9"/>
      <c r="D56" s="32">
        <f>IFERROR(((D42/$D42)-1)*100,0)</f>
        <v>0</v>
      </c>
      <c r="E56" s="32">
        <f>IFERROR(((E42/$D42)-1)*100,0)</f>
        <v>0.63976782744710192</v>
      </c>
      <c r="F56" s="32">
        <f>IFERROR(((F42/$D42)-1)*100,0)</f>
        <v>1.4818870838946729</v>
      </c>
      <c r="G56" s="32">
        <f>IFERROR(((G42/$D42)-1)*100,0)</f>
        <v>2.4443782407017833</v>
      </c>
      <c r="H56" s="32">
        <f>IFERROR(((H42/$D42)-1)*100,0)</f>
        <v>3.4752210636235903</v>
      </c>
      <c r="I56" s="32">
        <f>IFERROR(((I42/$D42)-1)*100,0)</f>
        <v>4.5723177592001285</v>
      </c>
      <c r="J56" s="32">
        <f>IFERROR(((J42/$D42)-1)*100,0)</f>
        <v>5.7255067072874199</v>
      </c>
      <c r="K56" s="32">
        <f>IFERROR(((K42/$D42)-1)*100,0)</f>
        <v>6.8798116611747728</v>
      </c>
      <c r="L56" s="32">
        <f>IFERROR(((L42/$D42)-1)*100,0)</f>
        <v>8.0288503181367599</v>
      </c>
      <c r="M56" s="32">
        <f>IFERROR(((M42/$D42)-1)*100,0)</f>
        <v>9.0972566773113162</v>
      </c>
      <c r="N56" s="32">
        <f>IFERROR(((N42/$D42)-1)*100,0)</f>
        <v>10.357145162308301</v>
      </c>
      <c r="O56" s="32">
        <f>IFERROR(((O42/$D42)-1)*100,0)</f>
        <v>11.541834517379201</v>
      </c>
      <c r="P56" s="32">
        <f>IFERROR(((P42/$D42)-1)*100,0)</f>
        <v>12.692588258128312</v>
      </c>
      <c r="Q56" s="32">
        <f>IFERROR(((Q42/$D42)-1)*100,0)</f>
        <v>13.876476148139538</v>
      </c>
      <c r="R56" s="32">
        <f>IFERROR(((R42/$D42)-1)*100,0)</f>
        <v>15.141150655595691</v>
      </c>
      <c r="S56" s="32">
        <f>IFERROR(((S42/$D42)-1)*100,0)</f>
        <v>15.70754470804021</v>
      </c>
      <c r="T56" s="32">
        <f>IFERROR(((T42/$D42)-1)*100,0)</f>
        <v>16.319487397733965</v>
      </c>
      <c r="U56" s="32">
        <f>IFERROR(((U42/$D42)-1)*100,0)</f>
        <v>16.937108856495399</v>
      </c>
      <c r="V56" s="32">
        <f>IFERROR(((V42/$D42)-1)*100,0)</f>
        <v>17.548278515133475</v>
      </c>
      <c r="W56" s="32">
        <f>IFERROR(((W42/$D42)-1)*100,0)</f>
        <v>18.121251499903689</v>
      </c>
    </row>
    <row r="57" spans="2:23" ht="15.75">
      <c r="B57" s="26" t="s">
        <v>32</v>
      </c>
      <c r="C57" s="9"/>
      <c r="D57" s="32">
        <f>IFERROR(((D43/$D43)-1)*100,0)</f>
        <v>0</v>
      </c>
      <c r="E57" s="32">
        <f>IFERROR(((E43/$D43)-1)*100,0)</f>
        <v>0.64842071761097575</v>
      </c>
      <c r="F57" s="32">
        <f>IFERROR(((F43/$D43)-1)*100,0)</f>
        <v>1.525414259451674</v>
      </c>
      <c r="G57" s="32">
        <f>IFERROR(((G43/$D43)-1)*100,0)</f>
        <v>2.5456986440320017</v>
      </c>
      <c r="H57" s="32">
        <f>IFERROR(((H43/$D43)-1)*100,0)</f>
        <v>3.6396978295509363</v>
      </c>
      <c r="I57" s="32">
        <f>IFERROR(((I43/$D43)-1)*100,0)</f>
        <v>4.7980206235046508</v>
      </c>
      <c r="J57" s="32">
        <f>IFERROR(((J43/$D43)-1)*100,0)</f>
        <v>6.0275486166617043</v>
      </c>
      <c r="K57" s="32">
        <f>IFERROR(((K43/$D43)-1)*100,0)</f>
        <v>7.2876871409744526</v>
      </c>
      <c r="L57" s="32">
        <f>IFERROR(((L43/$D43)-1)*100,0)</f>
        <v>8.5295317305711826</v>
      </c>
      <c r="M57" s="32">
        <f>IFERROR(((M43/$D43)-1)*100,0)</f>
        <v>9.7152421043582127</v>
      </c>
      <c r="N57" s="32">
        <f>IFERROR(((N43/$D43)-1)*100,0)</f>
        <v>11.163349058980177</v>
      </c>
      <c r="O57" s="32">
        <f>IFERROR(((O43/$D43)-1)*100,0)</f>
        <v>12.524903395556386</v>
      </c>
      <c r="P57" s="32">
        <f>IFERROR(((P43/$D43)-1)*100,0)</f>
        <v>13.834381870884037</v>
      </c>
      <c r="Q57" s="32">
        <f>IFERROR(((Q43/$D43)-1)*100,0)</f>
        <v>15.151390634525463</v>
      </c>
      <c r="R57" s="32">
        <f>IFERROR(((R43/$D43)-1)*100,0)</f>
        <v>16.52103648407428</v>
      </c>
      <c r="S57" s="32">
        <f>IFERROR(((S43/$D43)-1)*100,0)</f>
        <v>17.170712186488068</v>
      </c>
      <c r="T57" s="32">
        <f>IFERROR(((T43/$D43)-1)*100,0)</f>
        <v>17.862086052592407</v>
      </c>
      <c r="U57" s="32">
        <f>IFERROR(((U43/$D43)-1)*100,0)</f>
        <v>18.57505064973024</v>
      </c>
      <c r="V57" s="32">
        <f>IFERROR(((V43/$D43)-1)*100,0)</f>
        <v>19.2768771317972</v>
      </c>
      <c r="W57" s="32">
        <f>IFERROR(((W43/$D43)-1)*100,0)</f>
        <v>19.942705723058296</v>
      </c>
    </row>
    <row r="58" spans="2:23" ht="15.75">
      <c r="B58" s="26" t="s">
        <v>33</v>
      </c>
      <c r="C58" s="9"/>
      <c r="D58" s="32">
        <f>IFERROR(((D44/$D44)-1)*100,0)</f>
        <v>0</v>
      </c>
      <c r="E58" s="32">
        <f>IFERROR(((E44/$D44)-1)*100,0)</f>
        <v>0.2209248218739468</v>
      </c>
      <c r="F58" s="32">
        <f>IFERROR(((F44/$D44)-1)*100,0)</f>
        <v>-0.62504513055524624</v>
      </c>
      <c r="G58" s="32">
        <f>IFERROR(((G44/$D44)-1)*100,0)</f>
        <v>-2.4600342102711004</v>
      </c>
      <c r="H58" s="32">
        <f>IFERROR(((H44/$D44)-1)*100,0)</f>
        <v>-4.4862740765107656</v>
      </c>
      <c r="I58" s="32">
        <f>IFERROR(((I44/$D44)-1)*100,0)</f>
        <v>-6.3528256623852641</v>
      </c>
      <c r="J58" s="32">
        <f>IFERROR(((J44/$D44)-1)*100,0)</f>
        <v>-8.8948269309751193</v>
      </c>
      <c r="K58" s="32">
        <f>IFERROR(((K44/$D44)-1)*100,0)</f>
        <v>-12.863394206813538</v>
      </c>
      <c r="L58" s="32">
        <f>IFERROR(((L44/$D44)-1)*100,0)</f>
        <v>-16.206625187336677</v>
      </c>
      <c r="M58" s="32">
        <f>IFERROR(((M44/$D44)-1)*100,0)</f>
        <v>-20.816317719455125</v>
      </c>
      <c r="N58" s="32">
        <f>IFERROR(((N44/$D44)-1)*100,0)</f>
        <v>-28.667141150233434</v>
      </c>
      <c r="O58" s="32">
        <f>IFERROR(((O44/$D44)-1)*100,0)</f>
        <v>-36.043598305885979</v>
      </c>
      <c r="P58" s="32">
        <f>IFERROR(((P44/$D44)-1)*100,0)</f>
        <v>-42.575912722765452</v>
      </c>
      <c r="Q58" s="32">
        <f>IFERROR(((Q44/$D44)-1)*100,0)</f>
        <v>-47.835738523751928</v>
      </c>
      <c r="R58" s="32">
        <f>IFERROR(((R44/$D44)-1)*100,0)</f>
        <v>-51.65220009780829</v>
      </c>
      <c r="S58" s="32">
        <f>IFERROR(((S44/$D44)-1)*100,0)</f>
        <v>-55.117052937618304</v>
      </c>
      <c r="T58" s="32">
        <f>IFERROR(((T44/$D44)-1)*100,0)</f>
        <v>-58.349975031118817</v>
      </c>
      <c r="U58" s="32">
        <f>IFERROR(((U44/$D44)-1)*100,0)</f>
        <v>-62.347436611893016</v>
      </c>
      <c r="V58" s="32">
        <f>IFERROR(((V44/$D44)-1)*100,0)</f>
        <v>-66.124508995099248</v>
      </c>
      <c r="W58" s="32">
        <f>IFERROR(((W44/$D44)-1)*100,0)</f>
        <v>-70.046210109999564</v>
      </c>
    </row>
    <row r="59" spans="2:23" ht="15.75">
      <c r="B59" s="10" t="s">
        <v>31</v>
      </c>
      <c r="C59" s="9"/>
      <c r="D59" s="32">
        <f>IFERROR(((D45/$D45)-1)*100,0)</f>
        <v>0</v>
      </c>
      <c r="E59" s="32">
        <f>IFERROR(((E45/$D45)-1)*100,0)</f>
        <v>0</v>
      </c>
      <c r="F59" s="32">
        <f>IFERROR(((F45/$D45)-1)*100,0)</f>
        <v>0</v>
      </c>
      <c r="G59" s="32">
        <f>IFERROR(((G45/$D45)-1)*100,0)</f>
        <v>0</v>
      </c>
      <c r="H59" s="32">
        <f>IFERROR(((H45/$D45)-1)*100,0)</f>
        <v>0</v>
      </c>
      <c r="I59" s="32">
        <f>IFERROR(((I45/$D45)-1)*100,0)</f>
        <v>0</v>
      </c>
      <c r="J59" s="32">
        <f>IFERROR(((J45/$D45)-1)*100,0)</f>
        <v>0</v>
      </c>
      <c r="K59" s="32">
        <f>IFERROR(((K45/$D45)-1)*100,0)</f>
        <v>0</v>
      </c>
      <c r="L59" s="32">
        <f>IFERROR(((L45/$D45)-1)*100,0)</f>
        <v>0</v>
      </c>
      <c r="M59" s="32">
        <f>IFERROR(((M45/$D45)-1)*100,0)</f>
        <v>0</v>
      </c>
      <c r="N59" s="32">
        <f>IFERROR(((N45/$D45)-1)*100,0)</f>
        <v>0</v>
      </c>
      <c r="O59" s="32">
        <f>IFERROR(((O45/$D45)-1)*100,0)</f>
        <v>0</v>
      </c>
      <c r="P59" s="32">
        <f>IFERROR(((P45/$D45)-1)*100,0)</f>
        <v>0</v>
      </c>
      <c r="Q59" s="32">
        <f>IFERROR(((Q45/$D45)-1)*100,0)</f>
        <v>0</v>
      </c>
      <c r="R59" s="32">
        <f>IFERROR(((R45/$D45)-1)*100,0)</f>
        <v>0</v>
      </c>
      <c r="S59" s="32">
        <f>IFERROR(((S45/$D45)-1)*100,0)</f>
        <v>0</v>
      </c>
      <c r="T59" s="32">
        <f>IFERROR(((T45/$D45)-1)*100,0)</f>
        <v>0</v>
      </c>
      <c r="U59" s="32">
        <f>IFERROR(((U45/$D45)-1)*100,0)</f>
        <v>0</v>
      </c>
      <c r="V59" s="32">
        <f>IFERROR(((V45/$D45)-1)*100,0)</f>
        <v>0</v>
      </c>
      <c r="W59" s="32">
        <f>IFERROR(((W45/$D45)-1)*100,0)</f>
        <v>0</v>
      </c>
    </row>
    <row r="60" spans="2:23" ht="15.75">
      <c r="B60" s="10" t="s">
        <v>11</v>
      </c>
      <c r="D60" s="32">
        <f>IFERROR(((D46/$D46)-1)*100,0)</f>
        <v>0</v>
      </c>
      <c r="E60" s="32">
        <f>IFERROR(((E46/$D46)-1)*100,0)</f>
        <v>0.64842071761097575</v>
      </c>
      <c r="F60" s="32">
        <f>IFERROR(((F46/$D46)-1)*100,0)</f>
        <v>1.525414259451674</v>
      </c>
      <c r="G60" s="32">
        <f>IFERROR(((G46/$D46)-1)*100,0)</f>
        <v>2.5456986440320017</v>
      </c>
      <c r="H60" s="32">
        <f>IFERROR(((H46/$D46)-1)*100,0)</f>
        <v>3.6396978295509363</v>
      </c>
      <c r="I60" s="32">
        <f>IFERROR(((I46/$D46)-1)*100,0)</f>
        <v>4.7980206235046508</v>
      </c>
      <c r="J60" s="32">
        <f>IFERROR(((J46/$D46)-1)*100,0)</f>
        <v>6.0275486166617043</v>
      </c>
      <c r="K60" s="32">
        <f>IFERROR(((K46/$D46)-1)*100,0)</f>
        <v>7.2876871409744526</v>
      </c>
      <c r="L60" s="32">
        <f>IFERROR(((L46/$D46)-1)*100,0)</f>
        <v>8.5295317305711826</v>
      </c>
      <c r="M60" s="32">
        <f>IFERROR(((M46/$D46)-1)*100,0)</f>
        <v>9.7152421043582127</v>
      </c>
      <c r="N60" s="32">
        <f>IFERROR(((N46/$D46)-1)*100,0)</f>
        <v>11.163349058980177</v>
      </c>
      <c r="O60" s="32">
        <f>IFERROR(((O46/$D46)-1)*100,0)</f>
        <v>12.524903395556386</v>
      </c>
      <c r="P60" s="32">
        <f>IFERROR(((P46/$D46)-1)*100,0)</f>
        <v>13.834381870884037</v>
      </c>
      <c r="Q60" s="32">
        <f>IFERROR(((Q46/$D46)-1)*100,0)</f>
        <v>15.151390634525463</v>
      </c>
      <c r="R60" s="32">
        <f>IFERROR(((R46/$D46)-1)*100,0)</f>
        <v>16.52103648407428</v>
      </c>
      <c r="S60" s="32">
        <f>IFERROR(((S46/$D46)-1)*100,0)</f>
        <v>17.170712186488068</v>
      </c>
      <c r="T60" s="32">
        <f>IFERROR(((T46/$D46)-1)*100,0)</f>
        <v>17.862086052592407</v>
      </c>
      <c r="U60" s="32">
        <f>IFERROR(((U46/$D46)-1)*100,0)</f>
        <v>18.57505064973024</v>
      </c>
      <c r="V60" s="32">
        <f>IFERROR(((V46/$D46)-1)*100,0)</f>
        <v>19.2768771317972</v>
      </c>
      <c r="W60" s="32">
        <f>IFERROR(((W46/$D46)-1)*100,0)</f>
        <v>19.942705723058296</v>
      </c>
    </row>
    <row r="61" spans="2:23" ht="15.75">
      <c r="B61" s="10" t="s">
        <v>12</v>
      </c>
      <c r="C61" s="9"/>
      <c r="D61" s="32">
        <f>IFERROR(((D47/$D47)-1)*100,0)</f>
        <v>0</v>
      </c>
      <c r="E61" s="32">
        <f>IFERROR(((E47/$D47)-1)*100,0)</f>
        <v>0.2209248218739468</v>
      </c>
      <c r="F61" s="32">
        <f>IFERROR(((F47/$D47)-1)*100,0)</f>
        <v>-0.62504513055524624</v>
      </c>
      <c r="G61" s="32">
        <f>IFERROR(((G47/$D47)-1)*100,0)</f>
        <v>-2.4600342102711004</v>
      </c>
      <c r="H61" s="32">
        <f>IFERROR(((H47/$D47)-1)*100,0)</f>
        <v>-4.4862740765107656</v>
      </c>
      <c r="I61" s="32">
        <f>IFERROR(((I47/$D47)-1)*100,0)</f>
        <v>-6.3528256623852641</v>
      </c>
      <c r="J61" s="32">
        <f>IFERROR(((J47/$D47)-1)*100,0)</f>
        <v>-8.8948269309751193</v>
      </c>
      <c r="K61" s="32">
        <f>IFERROR(((K47/$D47)-1)*100,0)</f>
        <v>-12.863394206813538</v>
      </c>
      <c r="L61" s="32">
        <f>IFERROR(((L47/$D47)-1)*100,0)</f>
        <v>-16.206625187336677</v>
      </c>
      <c r="M61" s="32">
        <f>IFERROR(((M47/$D47)-1)*100,0)</f>
        <v>-20.816317719455125</v>
      </c>
      <c r="N61" s="32">
        <f>IFERROR(((N47/$D47)-1)*100,0)</f>
        <v>-28.667141150233434</v>
      </c>
      <c r="O61" s="32">
        <f>IFERROR(((O47/$D47)-1)*100,0)</f>
        <v>-36.043598305885979</v>
      </c>
      <c r="P61" s="32">
        <f>IFERROR(((P47/$D47)-1)*100,0)</f>
        <v>-42.575912722765452</v>
      </c>
      <c r="Q61" s="32">
        <f>IFERROR(((Q47/$D47)-1)*100,0)</f>
        <v>-47.835738523751928</v>
      </c>
      <c r="R61" s="32">
        <f>IFERROR(((R47/$D47)-1)*100,0)</f>
        <v>-51.65220009780829</v>
      </c>
      <c r="S61" s="32">
        <f>IFERROR(((S47/$D47)-1)*100,0)</f>
        <v>-55.117052937618304</v>
      </c>
      <c r="T61" s="32">
        <f>IFERROR(((T47/$D47)-1)*100,0)</f>
        <v>-58.349975031118817</v>
      </c>
      <c r="U61" s="32">
        <f>IFERROR(((U47/$D47)-1)*100,0)</f>
        <v>-62.347436611893016</v>
      </c>
      <c r="V61" s="32">
        <f>IFERROR(((V47/$D47)-1)*100,0)</f>
        <v>-66.124508995099248</v>
      </c>
      <c r="W61" s="32">
        <f>IFERROR(((W47/$D47)-1)*100,0)</f>
        <v>-70.046210109999564</v>
      </c>
    </row>
    <row r="62" spans="2:23" ht="15.75">
      <c r="B62" s="10" t="s">
        <v>16</v>
      </c>
      <c r="C62" s="9"/>
      <c r="D62" s="32">
        <f>IFERROR(((D48/$D48)-1)*100,0)</f>
        <v>0</v>
      </c>
      <c r="E62" s="32">
        <f>IFERROR(((E48/$D48)-1)*100,0)</f>
        <v>0</v>
      </c>
      <c r="F62" s="32">
        <f>IFERROR(((F48/$D48)-1)*100,0)</f>
        <v>0</v>
      </c>
      <c r="G62" s="32">
        <f>IFERROR(((G48/$D48)-1)*100,0)</f>
        <v>0</v>
      </c>
      <c r="H62" s="32">
        <f>IFERROR(((H48/$D48)-1)*100,0)</f>
        <v>0</v>
      </c>
      <c r="I62" s="32">
        <f>IFERROR(((I48/$D48)-1)*100,0)</f>
        <v>0</v>
      </c>
      <c r="J62" s="32">
        <f>IFERROR(((J48/$D48)-1)*100,0)</f>
        <v>0</v>
      </c>
      <c r="K62" s="32">
        <f>IFERROR(((K48/$D48)-1)*100,0)</f>
        <v>0</v>
      </c>
      <c r="L62" s="32">
        <f>IFERROR(((L48/$D48)-1)*100,0)</f>
        <v>0</v>
      </c>
      <c r="M62" s="32">
        <f>IFERROR(((M48/$D48)-1)*100,0)</f>
        <v>0</v>
      </c>
      <c r="N62" s="32">
        <f>IFERROR(((N48/$D48)-1)*100,0)</f>
        <v>0</v>
      </c>
      <c r="O62" s="32">
        <f>IFERROR(((O48/$D48)-1)*100,0)</f>
        <v>0</v>
      </c>
      <c r="P62" s="32">
        <f>IFERROR(((P48/$D48)-1)*100,0)</f>
        <v>0</v>
      </c>
      <c r="Q62" s="32">
        <f>IFERROR(((Q48/$D48)-1)*100,0)</f>
        <v>0</v>
      </c>
      <c r="R62" s="32">
        <f>IFERROR(((R48/$D48)-1)*100,0)</f>
        <v>0</v>
      </c>
      <c r="S62" s="32">
        <f>IFERROR(((S48/$D48)-1)*100,0)</f>
        <v>0</v>
      </c>
      <c r="T62" s="32">
        <f>IFERROR(((T48/$D48)-1)*100,0)</f>
        <v>0</v>
      </c>
      <c r="U62" s="32">
        <f>IFERROR(((U48/$D48)-1)*100,0)</f>
        <v>0</v>
      </c>
      <c r="V62" s="32">
        <f>IFERROR(((V48/$D48)-1)*100,0)</f>
        <v>0</v>
      </c>
      <c r="W62" s="32">
        <f>IFERROR(((W48/$D48)-1)*100,0)</f>
        <v>0</v>
      </c>
    </row>
    <row r="63" spans="2:23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</row>
    <row r="64" spans="2:23" ht="15.75">
      <c r="B64" s="9" t="s">
        <v>8</v>
      </c>
      <c r="C64" s="9"/>
      <c r="D64" s="32">
        <f>IFERROR(((D50/$D50)-1)*100,0)</f>
        <v>0</v>
      </c>
      <c r="E64" s="32">
        <f>IFERROR(((E50/$D50)-1)*100,0)</f>
        <v>-21.084384275411395</v>
      </c>
      <c r="F64" s="32">
        <f>IFERROR(((F50/$D50)-1)*100,0)</f>
        <v>-33.596446496895062</v>
      </c>
      <c r="G64" s="32">
        <f>IFERROR(((G50/$D50)-1)*100,0)</f>
        <v>-39.734174147159251</v>
      </c>
      <c r="H64" s="32">
        <f>IFERROR(((H50/$D50)-1)*100,0)</f>
        <v>-37.826807437037516</v>
      </c>
      <c r="I64" s="32">
        <f>IFERROR(((I50/$D50)-1)*100,0)</f>
        <v>-34.149862569956767</v>
      </c>
      <c r="J64" s="32">
        <f>IFERROR(((J50/$D50)-1)*100,0)</f>
        <v>-28.698928336461272</v>
      </c>
      <c r="K64" s="32">
        <f>IFERROR(((K50/$D50)-1)*100,0)</f>
        <v>-22.669064948997921</v>
      </c>
      <c r="L64" s="32">
        <f>IFERROR(((L50/$D50)-1)*100,0)</f>
        <v>-22.932716476576111</v>
      </c>
      <c r="M64" s="32">
        <f>IFERROR(((M50/$D50)-1)*100,0)</f>
        <v>-19.888626350147209</v>
      </c>
      <c r="N64" s="32">
        <f>IFERROR(((N50/$D50)-1)*100,0)</f>
        <v>-14.020197150324421</v>
      </c>
      <c r="O64" s="32">
        <f>IFERROR(((O50/$D50)-1)*100,0)</f>
        <v>-7.6840442109998186</v>
      </c>
      <c r="P64" s="32">
        <f>IFERROR(((P50/$D50)-1)*100,0)</f>
        <v>2.2520661478942383</v>
      </c>
      <c r="Q64" s="32">
        <f>IFERROR(((Q50/$D50)-1)*100,0)</f>
        <v>10.270591285465525</v>
      </c>
      <c r="R64" s="32">
        <f>IFERROR(((R50/$D50)-1)*100,0)</f>
        <v>19.429376134854582</v>
      </c>
      <c r="S64" s="32">
        <f>IFERROR(((S50/$D50)-1)*100,0)</f>
        <v>29.431817386641491</v>
      </c>
      <c r="T64" s="32">
        <f>IFERROR(((T50/$D50)-1)*100,0)</f>
        <v>42.904421110933001</v>
      </c>
      <c r="U64" s="32">
        <f>IFERROR(((U50/$D50)-1)*100,0)</f>
        <v>47.908675296310463</v>
      </c>
      <c r="V64" s="32">
        <f>IFERROR(((V50/$D50)-1)*100,0)</f>
        <v>26.666273340214474</v>
      </c>
      <c r="W64" s="32">
        <f>IFERROR(((W50/$D50)-1)*100,0)</f>
        <v>29.166519715851823</v>
      </c>
    </row>
    <row r="65" spans="1:23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>
      <c r="B66" s="1" t="s">
        <v>36</v>
      </c>
      <c r="C66" s="1"/>
      <c r="D66" s="1">
        <v>1991</v>
      </c>
      <c r="E66" s="1">
        <v>1992</v>
      </c>
      <c r="F66" s="1">
        <v>1993</v>
      </c>
      <c r="G66" s="1">
        <v>1994</v>
      </c>
      <c r="H66" s="1">
        <v>1995</v>
      </c>
      <c r="I66" s="1">
        <v>1996</v>
      </c>
      <c r="J66" s="1">
        <v>1997</v>
      </c>
      <c r="K66" s="1">
        <v>1998</v>
      </c>
      <c r="L66" s="1">
        <v>1999</v>
      </c>
      <c r="M66" s="1">
        <v>2000</v>
      </c>
      <c r="N66" s="1">
        <v>2001</v>
      </c>
      <c r="O66" s="1">
        <v>2002</v>
      </c>
      <c r="P66" s="1">
        <v>2003</v>
      </c>
      <c r="Q66" s="1">
        <v>2004</v>
      </c>
      <c r="R66" s="1">
        <v>2005</v>
      </c>
      <c r="S66" s="1">
        <v>2006</v>
      </c>
      <c r="T66" s="1">
        <v>2007</v>
      </c>
      <c r="U66" s="1">
        <v>2008</v>
      </c>
      <c r="V66" s="1">
        <v>2009</v>
      </c>
      <c r="W66" s="1">
        <v>2010</v>
      </c>
    </row>
    <row r="67" spans="1:23" ht="15.75">
      <c r="B67" s="20" t="s">
        <v>5</v>
      </c>
      <c r="C67" s="31">
        <f>AVERAGE(D67:W67)</f>
        <v>26.808617515978277</v>
      </c>
      <c r="D67" s="30">
        <f t="shared" ref="D67:W67" si="19">(D8/D7)*100</f>
        <v>25.213997119409232</v>
      </c>
      <c r="E67" s="30">
        <f t="shared" si="19"/>
        <v>25.293039251635346</v>
      </c>
      <c r="F67" s="30">
        <f t="shared" si="19"/>
        <v>25.265317154264011</v>
      </c>
      <c r="G67" s="30">
        <f t="shared" si="19"/>
        <v>25.185265740420419</v>
      </c>
      <c r="H67" s="30">
        <f t="shared" si="19"/>
        <v>25.047779467072147</v>
      </c>
      <c r="I67" s="30">
        <f t="shared" si="19"/>
        <v>25.059958252625115</v>
      </c>
      <c r="J67" s="30">
        <f t="shared" si="19"/>
        <v>25.265118956356847</v>
      </c>
      <c r="K67" s="30">
        <f t="shared" si="19"/>
        <v>25.620425783345929</v>
      </c>
      <c r="L67" s="30">
        <f t="shared" si="19"/>
        <v>25.76497681866806</v>
      </c>
      <c r="M67" s="30">
        <f t="shared" si="19"/>
        <v>25.82213021012063</v>
      </c>
      <c r="N67" s="30">
        <f t="shared" si="19"/>
        <v>26.374843366825939</v>
      </c>
      <c r="O67" s="30">
        <f t="shared" si="19"/>
        <v>26.359254754236261</v>
      </c>
      <c r="P67" s="30">
        <f t="shared" si="19"/>
        <v>26.105695201608082</v>
      </c>
      <c r="Q67" s="30">
        <f t="shared" si="19"/>
        <v>26.636402244468261</v>
      </c>
      <c r="R67" s="30">
        <f t="shared" si="19"/>
        <v>27.199368529128492</v>
      </c>
      <c r="S67" s="30">
        <f t="shared" si="19"/>
        <v>28.160792089229243</v>
      </c>
      <c r="T67" s="30">
        <f t="shared" si="19"/>
        <v>29.673180777711643</v>
      </c>
      <c r="U67" s="30">
        <f t="shared" si="19"/>
        <v>30.646402477732892</v>
      </c>
      <c r="V67" s="30">
        <f t="shared" si="19"/>
        <v>30.672283880585706</v>
      </c>
      <c r="W67" s="30">
        <f t="shared" si="19"/>
        <v>30.806118244121262</v>
      </c>
    </row>
    <row r="68" spans="1:23" ht="15.75">
      <c r="B68" s="20" t="s">
        <v>38</v>
      </c>
      <c r="C68" s="31">
        <f>AVERAGE(D68:W68)</f>
        <v>67.871035588547471</v>
      </c>
      <c r="D68" s="30">
        <f t="shared" ref="D68:W68" si="20">(D9/D7)*100</f>
        <v>69.471304551290416</v>
      </c>
      <c r="E68" s="30">
        <f t="shared" si="20"/>
        <v>69.377484145174392</v>
      </c>
      <c r="F68" s="30">
        <f t="shared" si="20"/>
        <v>69.375779690226466</v>
      </c>
      <c r="G68" s="30">
        <f t="shared" si="20"/>
        <v>69.419500994352305</v>
      </c>
      <c r="H68" s="30">
        <f t="shared" si="20"/>
        <v>69.515751639155937</v>
      </c>
      <c r="I68" s="30">
        <f t="shared" si="20"/>
        <v>69.466692485973454</v>
      </c>
      <c r="J68" s="30">
        <f t="shared" si="20"/>
        <v>69.23595596062782</v>
      </c>
      <c r="K68" s="30">
        <f t="shared" si="20"/>
        <v>68.876314828599021</v>
      </c>
      <c r="L68" s="30">
        <f t="shared" si="20"/>
        <v>68.749703785614102</v>
      </c>
      <c r="M68" s="30">
        <f t="shared" si="20"/>
        <v>68.70114243660683</v>
      </c>
      <c r="N68" s="30">
        <f t="shared" si="20"/>
        <v>68.070245607334428</v>
      </c>
      <c r="O68" s="30">
        <f t="shared" si="20"/>
        <v>68.153979959048741</v>
      </c>
      <c r="P68" s="30">
        <f t="shared" si="20"/>
        <v>68.557897571826118</v>
      </c>
      <c r="Q68" s="30">
        <f t="shared" si="20"/>
        <v>68.058627188645289</v>
      </c>
      <c r="R68" s="30">
        <f t="shared" si="20"/>
        <v>67.549859382499903</v>
      </c>
      <c r="S68" s="30">
        <f t="shared" si="20"/>
        <v>66.662581596027337</v>
      </c>
      <c r="T68" s="30">
        <f t="shared" si="20"/>
        <v>65.2028002246266</v>
      </c>
      <c r="U68" s="30">
        <f t="shared" si="20"/>
        <v>64.329375426652959</v>
      </c>
      <c r="V68" s="30">
        <f t="shared" si="20"/>
        <v>64.367283870079376</v>
      </c>
      <c r="W68" s="30">
        <f t="shared" si="20"/>
        <v>64.278430426588301</v>
      </c>
    </row>
    <row r="69" spans="1:23" ht="15.75">
      <c r="B69" s="20" t="s">
        <v>10</v>
      </c>
      <c r="C69" s="31">
        <f>AVERAGE(D69:W69)</f>
        <v>5.3203468954742323</v>
      </c>
      <c r="D69" s="30">
        <f t="shared" ref="D69:W69" si="21">(D10/D7)*100</f>
        <v>5.3146983293003398</v>
      </c>
      <c r="E69" s="30">
        <f t="shared" si="21"/>
        <v>5.3294766031902512</v>
      </c>
      <c r="F69" s="30">
        <f t="shared" si="21"/>
        <v>5.358903155509517</v>
      </c>
      <c r="G69" s="30">
        <f t="shared" si="21"/>
        <v>5.3952332652272705</v>
      </c>
      <c r="H69" s="30">
        <f t="shared" si="21"/>
        <v>5.4364688937719094</v>
      </c>
      <c r="I69" s="30">
        <f t="shared" si="21"/>
        <v>5.4733492614014336</v>
      </c>
      <c r="J69" s="30">
        <f t="shared" si="21"/>
        <v>5.4989250830153189</v>
      </c>
      <c r="K69" s="30">
        <f t="shared" si="21"/>
        <v>5.5032593880550502</v>
      </c>
      <c r="L69" s="30">
        <f t="shared" si="21"/>
        <v>5.4853193957178474</v>
      </c>
      <c r="M69" s="30">
        <f t="shared" si="21"/>
        <v>5.476727353272536</v>
      </c>
      <c r="N69" s="30">
        <f t="shared" si="21"/>
        <v>5.5549110258396279</v>
      </c>
      <c r="O69" s="30">
        <f t="shared" si="21"/>
        <v>5.4867652867150047</v>
      </c>
      <c r="P69" s="30">
        <f t="shared" si="21"/>
        <v>5.3364072265658002</v>
      </c>
      <c r="Q69" s="30">
        <f t="shared" si="21"/>
        <v>5.3049705668864533</v>
      </c>
      <c r="R69" s="30">
        <f t="shared" si="21"/>
        <v>5.2507720883716056</v>
      </c>
      <c r="S69" s="30">
        <f t="shared" si="21"/>
        <v>5.1766263147434319</v>
      </c>
      <c r="T69" s="30">
        <f t="shared" si="21"/>
        <v>5.1240189976617572</v>
      </c>
      <c r="U69" s="30">
        <f t="shared" si="21"/>
        <v>5.0242220956141503</v>
      </c>
      <c r="V69" s="30">
        <f t="shared" si="21"/>
        <v>4.960432249334926</v>
      </c>
      <c r="W69" s="30">
        <f t="shared" si="21"/>
        <v>4.9154513292904332</v>
      </c>
    </row>
    <row r="70" spans="1:23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1:23">
      <c r="B71" s="1" t="s">
        <v>41</v>
      </c>
      <c r="C71" s="1"/>
      <c r="D71" s="1">
        <v>1991</v>
      </c>
      <c r="E71" s="1">
        <v>1992</v>
      </c>
      <c r="F71" s="1">
        <v>1993</v>
      </c>
      <c r="G71" s="1">
        <v>1994</v>
      </c>
      <c r="H71" s="1">
        <v>1995</v>
      </c>
      <c r="I71" s="1">
        <v>1996</v>
      </c>
      <c r="J71" s="1">
        <v>1997</v>
      </c>
      <c r="K71" s="1">
        <v>1998</v>
      </c>
      <c r="L71" s="1">
        <v>1999</v>
      </c>
      <c r="M71" s="1">
        <v>2000</v>
      </c>
      <c r="N71" s="1">
        <v>2001</v>
      </c>
      <c r="O71" s="1">
        <v>2002</v>
      </c>
      <c r="P71" s="1">
        <v>2003</v>
      </c>
      <c r="Q71" s="1">
        <v>2004</v>
      </c>
      <c r="R71" s="1">
        <v>2005</v>
      </c>
      <c r="S71" s="1">
        <v>2006</v>
      </c>
      <c r="T71" s="1">
        <v>2007</v>
      </c>
      <c r="U71" s="1">
        <v>2008</v>
      </c>
      <c r="V71" s="1">
        <v>2009</v>
      </c>
      <c r="W71" s="1">
        <v>2010</v>
      </c>
    </row>
    <row r="72" spans="1:23" ht="15.75">
      <c r="B72" s="10" t="s">
        <v>31</v>
      </c>
      <c r="C72" s="31">
        <f>AVERAGE(D72:W72)</f>
        <v>0</v>
      </c>
      <c r="D72" s="30">
        <f t="shared" ref="D72:W72" si="22">(D13/D$10)*100</f>
        <v>0</v>
      </c>
      <c r="E72" s="30">
        <f t="shared" si="22"/>
        <v>0</v>
      </c>
      <c r="F72" s="30">
        <f t="shared" si="22"/>
        <v>0</v>
      </c>
      <c r="G72" s="30">
        <f t="shared" si="22"/>
        <v>0</v>
      </c>
      <c r="H72" s="30">
        <f t="shared" si="22"/>
        <v>0</v>
      </c>
      <c r="I72" s="30">
        <f t="shared" si="22"/>
        <v>0</v>
      </c>
      <c r="J72" s="30">
        <f t="shared" si="22"/>
        <v>0</v>
      </c>
      <c r="K72" s="30">
        <f t="shared" si="22"/>
        <v>0</v>
      </c>
      <c r="L72" s="30">
        <f t="shared" si="22"/>
        <v>0</v>
      </c>
      <c r="M72" s="30">
        <f t="shared" si="22"/>
        <v>0</v>
      </c>
      <c r="N72" s="30">
        <f t="shared" si="22"/>
        <v>0</v>
      </c>
      <c r="O72" s="30">
        <f t="shared" si="22"/>
        <v>0</v>
      </c>
      <c r="P72" s="30">
        <f t="shared" si="22"/>
        <v>0</v>
      </c>
      <c r="Q72" s="30">
        <f t="shared" si="22"/>
        <v>0</v>
      </c>
      <c r="R72" s="30">
        <f t="shared" si="22"/>
        <v>0</v>
      </c>
      <c r="S72" s="30">
        <f t="shared" si="22"/>
        <v>0</v>
      </c>
      <c r="T72" s="30">
        <f t="shared" si="22"/>
        <v>0</v>
      </c>
      <c r="U72" s="30">
        <f t="shared" si="22"/>
        <v>0</v>
      </c>
      <c r="V72" s="30">
        <f t="shared" si="22"/>
        <v>0</v>
      </c>
      <c r="W72" s="30">
        <f t="shared" si="22"/>
        <v>0</v>
      </c>
    </row>
    <row r="73" spans="1:23" ht="15.75">
      <c r="A73" s="36"/>
      <c r="B73" s="10" t="s">
        <v>11</v>
      </c>
      <c r="C73" s="31">
        <f>AVERAGE(D73:W73)</f>
        <v>98.670045473056106</v>
      </c>
      <c r="D73" s="30">
        <f t="shared" ref="D73:W73" si="23">(D16/D$10)*100</f>
        <v>97.975912692921327</v>
      </c>
      <c r="E73" s="30">
        <f t="shared" si="23"/>
        <v>97.984336547919611</v>
      </c>
      <c r="F73" s="30">
        <f>(F16/F$10)*100</f>
        <v>98.017936100986432</v>
      </c>
      <c r="G73" s="30">
        <f t="shared" si="23"/>
        <v>98.072813656753326</v>
      </c>
      <c r="H73" s="30">
        <f t="shared" si="23"/>
        <v>98.13164815396091</v>
      </c>
      <c r="I73" s="30">
        <f t="shared" si="23"/>
        <v>98.187378256671821</v>
      </c>
      <c r="J73" s="30">
        <f t="shared" si="23"/>
        <v>98.255815174962805</v>
      </c>
      <c r="K73" s="30">
        <f t="shared" si="23"/>
        <v>98.349809051619289</v>
      </c>
      <c r="L73" s="30">
        <f t="shared" si="23"/>
        <v>98.430001746050948</v>
      </c>
      <c r="M73" s="30">
        <f t="shared" si="23"/>
        <v>98.530900857517778</v>
      </c>
      <c r="N73" s="30">
        <f t="shared" si="23"/>
        <v>98.691666643214688</v>
      </c>
      <c r="O73" s="30">
        <f t="shared" si="23"/>
        <v>98.839418936979101</v>
      </c>
      <c r="P73" s="30">
        <f t="shared" si="23"/>
        <v>98.968597953290455</v>
      </c>
      <c r="Q73" s="30">
        <f t="shared" si="23"/>
        <v>99.07281096931861</v>
      </c>
      <c r="R73" s="30">
        <f t="shared" si="23"/>
        <v>99.150085199340069</v>
      </c>
      <c r="S73" s="30">
        <f t="shared" si="23"/>
        <v>99.214856700291392</v>
      </c>
      <c r="T73" s="30">
        <f t="shared" si="23"/>
        <v>99.275243652073868</v>
      </c>
      <c r="U73" s="30">
        <f t="shared" si="23"/>
        <v>99.34826441000547</v>
      </c>
      <c r="V73" s="30">
        <f t="shared" si="23"/>
        <v>99.416691148265087</v>
      </c>
      <c r="W73" s="30">
        <f t="shared" si="23"/>
        <v>99.486721608979053</v>
      </c>
    </row>
    <row r="74" spans="1:23" ht="15.75">
      <c r="A74" s="36"/>
      <c r="B74" s="10" t="s">
        <v>12</v>
      </c>
      <c r="C74" s="31">
        <f>AVERAGE(D74:W74)</f>
        <v>1.3299545269438948</v>
      </c>
      <c r="D74" s="30">
        <f t="shared" ref="D74:W74" si="24">(D19/D$10)*100</f>
        <v>2.0240873070786662</v>
      </c>
      <c r="E74" s="30">
        <f t="shared" si="24"/>
        <v>2.0156634520803829</v>
      </c>
      <c r="F74" s="30">
        <f t="shared" si="24"/>
        <v>1.9820638990135628</v>
      </c>
      <c r="G74" s="30">
        <f t="shared" si="24"/>
        <v>1.9271863432466778</v>
      </c>
      <c r="H74" s="30">
        <f t="shared" si="24"/>
        <v>1.8683518460391002</v>
      </c>
      <c r="I74" s="30">
        <f t="shared" si="24"/>
        <v>1.8126217433281726</v>
      </c>
      <c r="J74" s="30">
        <f t="shared" si="24"/>
        <v>1.7441848250371903</v>
      </c>
      <c r="K74" s="30">
        <f t="shared" si="24"/>
        <v>1.6501909483807138</v>
      </c>
      <c r="L74" s="30">
        <f t="shared" si="24"/>
        <v>1.5699982539490411</v>
      </c>
      <c r="M74" s="30">
        <f t="shared" si="24"/>
        <v>1.4690991424822208</v>
      </c>
      <c r="N74" s="30">
        <f t="shared" si="24"/>
        <v>1.3083333567853106</v>
      </c>
      <c r="O74" s="30">
        <f t="shared" si="24"/>
        <v>1.1605810630208946</v>
      </c>
      <c r="P74" s="30">
        <f t="shared" si="24"/>
        <v>1.0314020467095306</v>
      </c>
      <c r="Q74" s="30">
        <f t="shared" si="24"/>
        <v>0.9271890306813938</v>
      </c>
      <c r="R74" s="30">
        <f t="shared" si="24"/>
        <v>0.84991480065992864</v>
      </c>
      <c r="S74" s="30">
        <f t="shared" si="24"/>
        <v>0.7851432997085952</v>
      </c>
      <c r="T74" s="30">
        <f t="shared" si="24"/>
        <v>0.7247563479261363</v>
      </c>
      <c r="U74" s="30">
        <f t="shared" si="24"/>
        <v>0.65173558999452696</v>
      </c>
      <c r="V74" s="30">
        <f t="shared" si="24"/>
        <v>0.58330885173490354</v>
      </c>
      <c r="W74" s="30">
        <f t="shared" si="24"/>
        <v>0.51327839102094686</v>
      </c>
    </row>
    <row r="75" spans="1:23" ht="15.75">
      <c r="A75" s="36"/>
      <c r="B75" s="10" t="s">
        <v>16</v>
      </c>
      <c r="C75" s="31">
        <f>AVERAGE(D75:W75)</f>
        <v>0</v>
      </c>
      <c r="D75" s="35">
        <f t="shared" ref="D75:W75" si="25">(D23/D$10)*100</f>
        <v>0</v>
      </c>
      <c r="E75" s="35">
        <f t="shared" si="25"/>
        <v>0</v>
      </c>
      <c r="F75" s="35">
        <f t="shared" si="25"/>
        <v>0</v>
      </c>
      <c r="G75" s="35">
        <f t="shared" si="25"/>
        <v>0</v>
      </c>
      <c r="H75" s="35">
        <f t="shared" si="25"/>
        <v>0</v>
      </c>
      <c r="I75" s="35">
        <f t="shared" si="25"/>
        <v>0</v>
      </c>
      <c r="J75" s="35">
        <f t="shared" si="25"/>
        <v>0</v>
      </c>
      <c r="K75" s="35">
        <f t="shared" si="25"/>
        <v>0</v>
      </c>
      <c r="L75" s="35">
        <f t="shared" si="25"/>
        <v>0</v>
      </c>
      <c r="M75" s="35">
        <f t="shared" si="25"/>
        <v>0</v>
      </c>
      <c r="N75" s="35">
        <f t="shared" si="25"/>
        <v>0</v>
      </c>
      <c r="O75" s="35">
        <f t="shared" si="25"/>
        <v>0</v>
      </c>
      <c r="P75" s="35">
        <f t="shared" si="25"/>
        <v>0</v>
      </c>
      <c r="Q75" s="35">
        <f t="shared" si="25"/>
        <v>0</v>
      </c>
      <c r="R75" s="35">
        <f t="shared" si="25"/>
        <v>0</v>
      </c>
      <c r="S75" s="35">
        <f t="shared" si="25"/>
        <v>0</v>
      </c>
      <c r="T75" s="35">
        <f t="shared" si="25"/>
        <v>0</v>
      </c>
      <c r="U75" s="35">
        <f t="shared" si="25"/>
        <v>0</v>
      </c>
      <c r="V75" s="35">
        <f t="shared" si="25"/>
        <v>0</v>
      </c>
      <c r="W75" s="35">
        <f t="shared" si="25"/>
        <v>0</v>
      </c>
    </row>
    <row r="76" spans="1:23">
      <c r="C76" s="31"/>
    </row>
    <row r="147" spans="4:23">
      <c r="D147">
        <v>3780203099.920001</v>
      </c>
      <c r="E147">
        <v>3049390317.9819908</v>
      </c>
      <c r="F147">
        <v>2565386456.7022581</v>
      </c>
      <c r="G147">
        <v>2315211568.248198</v>
      </c>
      <c r="H147">
        <v>2083254829.3404131</v>
      </c>
      <c r="I147">
        <v>2521823230.1398721</v>
      </c>
      <c r="J147">
        <v>3164400937.8858581</v>
      </c>
      <c r="K147">
        <v>3832092113.8772988</v>
      </c>
      <c r="L147">
        <v>3604307248.09442</v>
      </c>
      <c r="M147">
        <v>3272755538.6832051</v>
      </c>
      <c r="N147">
        <v>3704295705.538094</v>
      </c>
      <c r="O147">
        <v>4100329158.3877258</v>
      </c>
      <c r="P147">
        <v>4653585838.1231594</v>
      </c>
      <c r="Q147">
        <v>5385589572.8316545</v>
      </c>
      <c r="R147">
        <v>5987292472.1298466</v>
      </c>
      <c r="S147">
        <v>7142314170.0357475</v>
      </c>
      <c r="T147">
        <v>8699339233.3419514</v>
      </c>
      <c r="U147">
        <v>8250472596.1532125</v>
      </c>
      <c r="V147">
        <v>4989062058.2536907</v>
      </c>
      <c r="W147">
        <v>5038865141.7881918</v>
      </c>
    </row>
    <row r="164" spans="4:23">
      <c r="D164">
        <v>16.733127809502903</v>
      </c>
      <c r="E164">
        <v>16.580501480349163</v>
      </c>
      <c r="F164">
        <v>16.468023097101014</v>
      </c>
      <c r="G164">
        <v>16.43996401359318</v>
      </c>
      <c r="H164">
        <v>16.499187467504473</v>
      </c>
      <c r="I164">
        <v>16.376617331615748</v>
      </c>
      <c r="J164">
        <v>16.247920735025762</v>
      </c>
      <c r="K164">
        <v>16.177332794073326</v>
      </c>
      <c r="L164">
        <v>16.040194576334379</v>
      </c>
      <c r="M164">
        <v>16.10529240579411</v>
      </c>
      <c r="N164">
        <v>16.092630373570319</v>
      </c>
      <c r="O164">
        <v>16.184894687224606</v>
      </c>
      <c r="P164">
        <v>16.259426870040112</v>
      </c>
      <c r="Q164">
        <v>16.258761154313685</v>
      </c>
      <c r="R164">
        <v>16.530787897850022</v>
      </c>
      <c r="S164">
        <v>16.734793831940237</v>
      </c>
      <c r="T164">
        <v>16.928355379414334</v>
      </c>
      <c r="U164">
        <v>17.05475854690442</v>
      </c>
      <c r="V164">
        <v>17.209082467406947</v>
      </c>
      <c r="W164">
        <v>17.328619598725297</v>
      </c>
    </row>
    <row r="166" spans="4:23">
      <c r="D166">
        <v>112215.13703894158</v>
      </c>
      <c r="E166">
        <v>111749.48350308472</v>
      </c>
      <c r="F166">
        <v>111402.43170884353</v>
      </c>
      <c r="G166">
        <v>111315.33712832928</v>
      </c>
      <c r="H166">
        <v>111498.92184381305</v>
      </c>
      <c r="I166">
        <v>111117.94534658678</v>
      </c>
      <c r="J166">
        <v>110713.63156992324</v>
      </c>
      <c r="K166">
        <v>110489.98678528714</v>
      </c>
      <c r="L166">
        <v>110051.6351021747</v>
      </c>
      <c r="M166">
        <v>110260.35241150206</v>
      </c>
      <c r="N166">
        <v>110219.8456982127</v>
      </c>
      <c r="O166">
        <v>110514.00946538913</v>
      </c>
      <c r="P166">
        <v>110749.95959930889</v>
      </c>
      <c r="Q166">
        <v>110747.85872008371</v>
      </c>
      <c r="R166">
        <v>111596.50145306997</v>
      </c>
      <c r="S166">
        <v>112220.18671354346</v>
      </c>
      <c r="T166">
        <v>112802.02609773361</v>
      </c>
      <c r="U166">
        <v>113176.85530396779</v>
      </c>
      <c r="V166">
        <v>113629.0528635985</v>
      </c>
      <c r="W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tabSelected="1"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Wealth_LTU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2014-12-03T14:50:41Z</dcterms:modified>
</cp:coreProperties>
</file>