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MDA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<sst xmlns="http://schemas.openxmlformats.org/spreadsheetml/2006/main" count="95" uniqueCount="65">
  <si>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</si>
  <si>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</si>
  <si>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</si>
  <si>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</si>
  <si>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</si>
  <si>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</si>
  <si>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</si>
  <si>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</si>
  <si>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</si>
  <si>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</si>
  <si>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</si>
  <si>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</si>
  <si>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</si>
  <si>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</si>
  <si>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</si>
  <si>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</si>
  <si>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</si>
  <si>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</si>
  <si>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</si>
  <si>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</si>
  <si>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</si>
  <si>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</si>
  <si>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</si>
  <si>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</si>
  <si>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</si>
  <si>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</si>
  <si>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</si>
  <si>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</si>
  <si>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</si>
  <si>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</si>
  <si>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</si>
  <si>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</si>
  <si>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</si>
  <si>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</si>
  <si>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</si>
  <si>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</si>
  <si>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</si>
  <si>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</si>
  <si>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</si>
  <si>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</si>
  <si>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</si>
  <si>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</si>
  <si>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</si>
  <si>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</si>
  <si>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</si>
  <si>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</si>
  <si>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</si>
  <si>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</si>
  <si>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</si>
  <si>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</si>
  <si>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</si>
  <si>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</si>
  <si>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</si>
  <si>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</si>
  <si>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</si>
  <si>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</si>
  <si>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</si>
  <si>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</si>
  <si>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</si>
  <si>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</si>
  <si>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</si>
  <si>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</si>
  <si>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</si>
  <si>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Republic of Moldova</t>
  </si>
  <si>
    <t>MDA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</si>
</sst>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Wealth_MDA!$B$54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Wealth_MDA!$D$52:$X$52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Wealth_MDA!$D$54:$X$54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-0.45845991739426051</c:v>
                </c:pt>
                <c:pt idx="2">
                  <c:v>-1.9701607622143347</c:v>
                </c:pt>
                <c:pt idx="3">
                  <c:v>-3.3783395558755092</c:v>
                </c:pt>
                <c:pt idx="4">
                  <c:v>-5.5919359551427466</c:v>
                </c:pt>
                <c:pt idx="5">
                  <c:v>-7.6644996964394974</c:v>
                </c:pt>
                <c:pt idx="6">
                  <c:v>-9.1529257699566653</c:v>
                </c:pt>
                <c:pt idx="7">
                  <c:v>-10.487485853333745</c:v>
                </c:pt>
                <c:pt idx="8">
                  <c:v>-11.456972349228833</c:v>
                </c:pt>
                <c:pt idx="9">
                  <c:v>-12.60516609140655</c:v>
                </c:pt>
                <c:pt idx="10">
                  <c:v>-13.674866456325773</c:v>
                </c:pt>
                <c:pt idx="11">
                  <c:v>-14.340594685087405</c:v>
                </c:pt>
                <c:pt idx="12">
                  <c:v>-14.756752780557914</c:v>
                </c:pt>
                <c:pt idx="13">
                  <c:v>-14.796861558379881</c:v>
                </c:pt>
                <c:pt idx="14">
                  <c:v>-14.705515661570633</c:v>
                </c:pt>
                <c:pt idx="15">
                  <c:v>-14.423259316784886</c:v>
                </c:pt>
                <c:pt idx="16">
                  <c:v>-13.786313839161169</c:v>
                </c:pt>
                <c:pt idx="17">
                  <c:v>-12.557897837960452</c:v>
                </c:pt>
                <c:pt idx="18">
                  <c:v>-11.395560616298162</c:v>
                </c:pt>
                <c:pt idx="19">
                  <c:v>-11.516322951432178</c:v>
                </c:pt>
                <c:pt idx="20" formatCode="_(* #,##0.0000_);_(* \(#,##0.0000\);_(* &quot;-&quot;??_);_(@_)">
                  <c:v>-11.196386973047112</c:v>
                </c:pt>
              </c:numCache>
            </c:numRef>
          </c:val>
        </c:ser>
        <c:ser>
          <c:idx val="1"/>
          <c:order val="1"/>
          <c:tx>
            <c:strRef>
              <c:f>Wealth_MDA!$B$55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Wealth_MDA!$D$52:$X$52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Wealth_MDA!$D$55:$X$55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0.81029811807273866</c:v>
                </c:pt>
                <c:pt idx="2">
                  <c:v>-1.1963215989622911</c:v>
                </c:pt>
                <c:pt idx="3">
                  <c:v>3.564895647545363E-3</c:v>
                </c:pt>
                <c:pt idx="4">
                  <c:v>1.3126205695050519</c:v>
                </c:pt>
                <c:pt idx="5">
                  <c:v>2.6732108447102831</c:v>
                </c:pt>
                <c:pt idx="6">
                  <c:v>3.8849548428799396</c:v>
                </c:pt>
                <c:pt idx="7">
                  <c:v>4.9174704062866281</c:v>
                </c:pt>
                <c:pt idx="8">
                  <c:v>5.8566184902554719</c:v>
                </c:pt>
                <c:pt idx="9">
                  <c:v>6.8449566678904006</c:v>
                </c:pt>
                <c:pt idx="10">
                  <c:v>7.9644615091822413</c:v>
                </c:pt>
                <c:pt idx="11">
                  <c:v>9.0085534846422455</c:v>
                </c:pt>
                <c:pt idx="12">
                  <c:v>10.250142734938583</c:v>
                </c:pt>
                <c:pt idx="13">
                  <c:v>10.373304336610701</c:v>
                </c:pt>
                <c:pt idx="14">
                  <c:v>10.324615917505465</c:v>
                </c:pt>
                <c:pt idx="15">
                  <c:v>9.9231105509610007</c:v>
                </c:pt>
                <c:pt idx="16">
                  <c:v>8.9899792536597865</c:v>
                </c:pt>
                <c:pt idx="17">
                  <c:v>5.1936257812599473</c:v>
                </c:pt>
                <c:pt idx="18">
                  <c:v>3.4951111262547352</c:v>
                </c:pt>
                <c:pt idx="19">
                  <c:v>1.3218883776544121</c:v>
                </c:pt>
                <c:pt idx="20">
                  <c:v>-1.2625946034386049</c:v>
                </c:pt>
              </c:numCache>
            </c:numRef>
          </c:val>
        </c:ser>
        <c:ser>
          <c:idx val="2"/>
          <c:order val="2"/>
          <c:tx>
            <c:strRef>
              <c:f>Wealth_MDA!$B$56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Wealth_MDA!$D$52:$X$52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Wealth_MDA!$D$56:$X$56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0.87721606584485468</c:v>
                </c:pt>
                <c:pt idx="2">
                  <c:v>1.9269999538054527</c:v>
                </c:pt>
                <c:pt idx="3">
                  <c:v>3.1684814949359819</c:v>
                </c:pt>
                <c:pt idx="4">
                  <c:v>4.6222307593120515</c:v>
                </c:pt>
                <c:pt idx="5">
                  <c:v>6.3050793135799754</c:v>
                </c:pt>
                <c:pt idx="6">
                  <c:v>8.2248613572897931</c:v>
                </c:pt>
                <c:pt idx="7">
                  <c:v>10.38537615542079</c:v>
                </c:pt>
                <c:pt idx="8">
                  <c:v>12.793212642313723</c:v>
                </c:pt>
                <c:pt idx="9">
                  <c:v>15.452043056628018</c:v>
                </c:pt>
                <c:pt idx="10">
                  <c:v>18.358551838635464</c:v>
                </c:pt>
                <c:pt idx="11">
                  <c:v>22.147894199819863</c:v>
                </c:pt>
                <c:pt idx="12">
                  <c:v>26.218499574126387</c:v>
                </c:pt>
                <c:pt idx="13">
                  <c:v>30.472078451180629</c:v>
                </c:pt>
                <c:pt idx="14">
                  <c:v>34.749303070656602</c:v>
                </c:pt>
                <c:pt idx="15">
                  <c:v>38.90628486684551</c:v>
                </c:pt>
                <c:pt idx="16">
                  <c:v>42.330300999412259</c:v>
                </c:pt>
                <c:pt idx="17">
                  <c:v>45.513948901025714</c:v>
                </c:pt>
                <c:pt idx="18">
                  <c:v>48.489763320228427</c:v>
                </c:pt>
                <c:pt idx="19">
                  <c:v>51.346118529415506</c:v>
                </c:pt>
                <c:pt idx="20">
                  <c:v>54.157378084952221</c:v>
                </c:pt>
              </c:numCache>
            </c:numRef>
          </c:val>
        </c:ser>
        <c:ser>
          <c:idx val="4"/>
          <c:order val="3"/>
          <c:tx>
            <c:strRef>
              <c:f>Wealth_MDA!$B$53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Wealth_MDA!$D$52:$X$52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Wealth_MDA!$D$53:$X$53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0.14247637919526657</c:v>
                </c:pt>
                <c:pt idx="2">
                  <c:v>-1.4411066209399248</c:v>
                </c:pt>
                <c:pt idx="3">
                  <c:v>-1.619057589186268</c:v>
                </c:pt>
                <c:pt idx="4">
                  <c:v>-2.1663473785179743</c:v>
                </c:pt>
                <c:pt idx="5">
                  <c:v>-2.605383114664972</c:v>
                </c:pt>
                <c:pt idx="6">
                  <c:v>-2.7850732098973374</c:v>
                </c:pt>
                <c:pt idx="7">
                  <c:v>-2.9455949170161033</c:v>
                </c:pt>
                <c:pt idx="8">
                  <c:v>-2.9389411972621238</c:v>
                </c:pt>
                <c:pt idx="9">
                  <c:v>-2.9930463469751922</c:v>
                </c:pt>
                <c:pt idx="10">
                  <c:v>-2.9377130219360725</c:v>
                </c:pt>
                <c:pt idx="11">
                  <c:v>-2.6536053382160696</c:v>
                </c:pt>
                <c:pt idx="12">
                  <c:v>-2.1400298365851111</c:v>
                </c:pt>
                <c:pt idx="13">
                  <c:v>-1.8854758125518289</c:v>
                </c:pt>
                <c:pt idx="14">
                  <c:v>-1.6319733407998305</c:v>
                </c:pt>
                <c:pt idx="15">
                  <c:v>-1.4313171366734601</c:v>
                </c:pt>
                <c:pt idx="16">
                  <c:v>-1.3039185312280543</c:v>
                </c:pt>
                <c:pt idx="17">
                  <c:v>-2.0734316627892602</c:v>
                </c:pt>
                <c:pt idx="18">
                  <c:v>-2.0116920866681265</c:v>
                </c:pt>
                <c:pt idx="19">
                  <c:v>-2.8336812774054976</c:v>
                </c:pt>
                <c:pt idx="20">
                  <c:v>-3.5968188619735164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Wealth_MDA!$D$64:$X$64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-17.695815701815221</c:v>
                </c:pt>
                <c:pt idx="2">
                  <c:v>-41.65255579426573</c:v>
                </c:pt>
                <c:pt idx="3">
                  <c:v>-42.274749438057043</c:v>
                </c:pt>
                <c:pt idx="4">
                  <c:v>-60.001246605651048</c:v>
                </c:pt>
                <c:pt idx="5">
                  <c:v>-60.348493331935686</c:v>
                </c:pt>
                <c:pt idx="6">
                  <c:v>-62.409677633466274</c:v>
                </c:pt>
                <c:pt idx="7">
                  <c:v>-61.438585249680891</c:v>
                </c:pt>
                <c:pt idx="8">
                  <c:v>-63.559401242126427</c:v>
                </c:pt>
                <c:pt idx="9">
                  <c:v>-64.328879820666046</c:v>
                </c:pt>
                <c:pt idx="10">
                  <c:v>-63.041667832282577</c:v>
                </c:pt>
                <c:pt idx="11">
                  <c:v>-60.125911741288348</c:v>
                </c:pt>
                <c:pt idx="12">
                  <c:v>-56.238610017247481</c:v>
                </c:pt>
                <c:pt idx="13">
                  <c:v>-52.47310224104902</c:v>
                </c:pt>
                <c:pt idx="14">
                  <c:v>-48.060411116959692</c:v>
                </c:pt>
                <c:pt idx="15">
                  <c:v>-43.259579948940761</c:v>
                </c:pt>
                <c:pt idx="16">
                  <c:v>-39.713886302015325</c:v>
                </c:pt>
                <c:pt idx="17">
                  <c:v>-37.171906052606694</c:v>
                </c:pt>
                <c:pt idx="18">
                  <c:v>-31.567698492129935</c:v>
                </c:pt>
                <c:pt idx="19">
                  <c:v>-35.091385864384428</c:v>
                </c:pt>
                <c:pt idx="20">
                  <c:v>-30.000061389458931</c:v>
                </c:pt>
              </c:numCache>
            </c:numRef>
          </c:val>
        </c:ser>
        <c:marker val="1"/>
        <c:axId val="74787840"/>
        <c:axId val="74801920"/>
      </c:lineChart>
      <c:catAx>
        <c:axId val="7478784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801920"/>
        <c:crosses val="autoZero"/>
        <c:auto val="1"/>
        <c:lblAlgn val="ctr"/>
        <c:lblOffset val="100"/>
      </c:catAx>
      <c:valAx>
        <c:axId val="7480192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787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Wealth_MDA!$B$40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Wealth_MDA!$D$38:$X$38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Wealth_MDA!$D$40:$X$40</c:f>
              <c:numCache>
                <c:formatCode>_(* #,##0_);_(* \(#,##0\);_(* "-"??_);_(@_)</c:formatCode>
                <c:ptCount val="21"/>
                <c:pt idx="0">
                  <c:v>8239.575232307383</c:v>
                </c:pt>
                <c:pt idx="1">
                  <c:v>8201.8000825037088</c:v>
                </c:pt>
                <c:pt idx="2">
                  <c:v>8077.2423541073322</c:v>
                </c:pt>
                <c:pt idx="3">
                  <c:v>7961.214402998221</c:v>
                </c:pt>
                <c:pt idx="4">
                  <c:v>7778.8234623409498</c:v>
                </c:pt>
                <c:pt idx="5">
                  <c:v>7608.0530136392799</c:v>
                </c:pt>
                <c:pt idx="6">
                  <c:v>7485.4130275345533</c:v>
                </c:pt>
                <c:pt idx="7">
                  <c:v>7375.4509454443551</c:v>
                </c:pt>
                <c:pt idx="8">
                  <c:v>7295.5693762480187</c:v>
                </c:pt>
                <c:pt idx="9">
                  <c:v>7200.9630890486405</c:v>
                </c:pt>
                <c:pt idx="10">
                  <c:v>7112.8243227208541</c:v>
                </c:pt>
                <c:pt idx="11">
                  <c:v>7057.9711444693321</c:v>
                </c:pt>
                <c:pt idx="12">
                  <c:v>7023.6814851077024</c:v>
                </c:pt>
                <c:pt idx="13">
                  <c:v>7020.3766921843016</c:v>
                </c:pt>
                <c:pt idx="14">
                  <c:v>7027.9032060735262</c:v>
                </c:pt>
                <c:pt idx="15">
                  <c:v>7051.1599299501086</c:v>
                </c:pt>
                <c:pt idx="16">
                  <c:v>7103.6415317676947</c:v>
                </c:pt>
                <c:pt idx="17">
                  <c:v>7204.8577923523289</c:v>
                </c:pt>
                <c:pt idx="18">
                  <c:v>7300.6294421843049</c:v>
                </c:pt>
                <c:pt idx="19">
                  <c:v>7290.6791387286466</c:v>
                </c:pt>
                <c:pt idx="20">
                  <c:v>7317.0405043629025</c:v>
                </c:pt>
              </c:numCache>
            </c:numRef>
          </c:val>
        </c:ser>
        <c:ser>
          <c:idx val="1"/>
          <c:order val="1"/>
          <c:tx>
            <c:strRef>
              <c:f>Wealth_MDA!$B$41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Wealth_MDA!$D$38:$X$38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Wealth_MDA!$D$41:$X$41</c:f>
              <c:numCache>
                <c:formatCode>General</c:formatCode>
                <c:ptCount val="21"/>
                <c:pt idx="0">
                  <c:v>6511.0227534440355</c:v>
                </c:pt>
                <c:pt idx="1">
                  <c:v>6563.7814482824797</c:v>
                </c:pt>
                <c:pt idx="2">
                  <c:v>6433.1299819312353</c:v>
                </c:pt>
                <c:pt idx="3">
                  <c:v>6511.2548646107834</c:v>
                </c:pt>
                <c:pt idx="4">
                  <c:v>6596.4877773908956</c:v>
                </c:pt>
                <c:pt idx="5">
                  <c:v>6685.076119790655</c:v>
                </c:pt>
                <c:pt idx="6">
                  <c:v>6763.9730472249739</c:v>
                </c:pt>
                <c:pt idx="7">
                  <c:v>6831.200370491234</c:v>
                </c:pt>
                <c:pt idx="8">
                  <c:v>6892.3485159269794</c:v>
                </c:pt>
                <c:pt idx="9">
                  <c:v>6956.699439553764</c:v>
                </c:pt>
                <c:pt idx="10">
                  <c:v>7029.5906544961836</c:v>
                </c:pt>
                <c:pt idx="11">
                  <c:v>7097.571720585267</c:v>
                </c:pt>
                <c:pt idx="12">
                  <c:v>7178.4118791763767</c:v>
                </c:pt>
                <c:pt idx="13">
                  <c:v>7186.4309590847552</c:v>
                </c:pt>
                <c:pt idx="14">
                  <c:v>7183.2608450385205</c:v>
                </c:pt>
                <c:pt idx="15">
                  <c:v>7157.1187392665115</c:v>
                </c:pt>
                <c:pt idx="16">
                  <c:v>7096.3623481797222</c:v>
                </c:pt>
                <c:pt idx="17">
                  <c:v>6849.1809097906062</c:v>
                </c:pt>
                <c:pt idx="18">
                  <c:v>6738.5902341326355</c:v>
                </c:pt>
                <c:pt idx="19">
                  <c:v>6597.0912064882459</c:v>
                </c:pt>
                <c:pt idx="20">
                  <c:v>6428.8149315303917</c:v>
                </c:pt>
              </c:numCache>
            </c:numRef>
          </c:val>
        </c:ser>
        <c:ser>
          <c:idx val="2"/>
          <c:order val="2"/>
          <c:tx>
            <c:strRef>
              <c:f>Wealth_MDA!$B$42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Wealth_MDA!$D$38:$X$38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Wealth_MDA!$D$42:$X$42</c:f>
              <c:numCache>
                <c:formatCode>_(* #,##0_);_(* \(#,##0\);_(* "-"??_);_(@_)</c:formatCode>
                <c:ptCount val="21"/>
                <c:pt idx="0">
                  <c:v>821.04900478227682</c:v>
                </c:pt>
                <c:pt idx="1">
                  <c:v>828.25137856068625</c:v>
                </c:pt>
                <c:pt idx="2">
                  <c:v>836.87061872515142</c:v>
                </c:pt>
                <c:pt idx="3">
                  <c:v>847.06379056315939</c:v>
                </c:pt>
                <c:pt idx="4">
                  <c:v>858.99978443034877</c:v>
                </c:pt>
                <c:pt idx="5">
                  <c:v>872.81679573715849</c:v>
                </c:pt>
                <c:pt idx="6">
                  <c:v>888.57914710102671</c:v>
                </c:pt>
                <c:pt idx="7">
                  <c:v>906.31803234925508</c:v>
                </c:pt>
                <c:pt idx="8">
                  <c:v>926.08754986167412</c:v>
                </c:pt>
                <c:pt idx="9">
                  <c:v>947.91785051725014</c:v>
                </c:pt>
                <c:pt idx="10">
                  <c:v>971.7817119458316</c:v>
                </c:pt>
                <c:pt idx="11">
                  <c:v>1002.8940696901294</c:v>
                </c:pt>
                <c:pt idx="12">
                  <c:v>1036.315734604487</c:v>
                </c:pt>
                <c:pt idx="13">
                  <c:v>1071.2397016421701</c:v>
                </c:pt>
                <c:pt idx="14">
                  <c:v>1106.35781181268</c:v>
                </c:pt>
                <c:pt idx="15">
                  <c:v>1140.4886694792694</c:v>
                </c:pt>
                <c:pt idx="16">
                  <c:v>1168.6015198592934</c:v>
                </c:pt>
                <c:pt idx="17">
                  <c:v>1194.7408292712626</c:v>
                </c:pt>
                <c:pt idx="18">
                  <c:v>1219.1737239442939</c:v>
                </c:pt>
                <c:pt idx="19">
                  <c:v>1242.625799962371</c:v>
                </c:pt>
                <c:pt idx="20">
                  <c:v>1265.7076185649519</c:v>
                </c:pt>
              </c:numCache>
            </c:numRef>
          </c:val>
        </c:ser>
        <c:overlap val="100"/>
        <c:axId val="76101120"/>
        <c:axId val="76102656"/>
      </c:barChart>
      <c:catAx>
        <c:axId val="7610112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102656"/>
        <c:crosses val="autoZero"/>
        <c:auto val="1"/>
        <c:lblAlgn val="ctr"/>
        <c:lblOffset val="100"/>
      </c:catAx>
      <c:valAx>
        <c:axId val="7610265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10112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Wealth_MDA!$B$67:$B$69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Wealth_MDA!$C$67:$C$69</c:f>
              <c:numCache>
                <c:formatCode>_(* #,##0_);_(* \(#,##0\);_(* "-"??_);_(@_)</c:formatCode>
                <c:ptCount val="3"/>
                <c:pt idx="0">
                  <c:v>48.631285856423489</c:v>
                </c:pt>
                <c:pt idx="1">
                  <c:v>44.758518344932654</c:v>
                </c:pt>
                <c:pt idx="2">
                  <c:v>6.6101957986438737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Wealth_MDA!$B$72:$B$75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Wealth_MDA!$C$72:$C$75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67953888884.339516</v>
      </c>
      <c r="E7" s="13">
        <f t="shared" ref="E7:X7" si="0">+E8+E9+E10</f>
        <v>68226792685.956627</v>
      </c>
      <c r="F7" s="13">
        <f t="shared" si="0"/>
        <v>67204241688.773277</v>
      </c>
      <c r="G7" s="13">
        <f t="shared" si="0"/>
        <v>67013244545.544334</v>
      </c>
      <c r="H7" s="13">
        <f t="shared" si="0"/>
        <v>66437759669.343819</v>
      </c>
      <c r="I7" s="13">
        <f t="shared" si="0"/>
        <v>65801247900.173744</v>
      </c>
      <c r="J7" s="13">
        <f t="shared" si="0"/>
        <v>65209555440.799973</v>
      </c>
      <c r="K7" s="13">
        <f t="shared" si="0"/>
        <v>64507744977.138565</v>
      </c>
      <c r="L7" s="13">
        <f t="shared" si="0"/>
        <v>63800600032.41497</v>
      </c>
      <c r="M7" s="13">
        <f t="shared" si="0"/>
        <v>62946448892.249115</v>
      </c>
      <c r="N7" s="13">
        <f t="shared" si="0"/>
        <v>62070015654.465981</v>
      </c>
      <c r="O7" s="13">
        <f t="shared" si="0"/>
        <v>61243177537.503403</v>
      </c>
      <c r="P7" s="13">
        <f t="shared" si="0"/>
        <v>60478380892.578125</v>
      </c>
      <c r="Q7" s="13">
        <f t="shared" si="0"/>
        <v>59529521208.309471</v>
      </c>
      <c r="R7" s="13">
        <f t="shared" si="0"/>
        <v>58634033844.220741</v>
      </c>
      <c r="S7" s="13">
        <f t="shared" si="0"/>
        <v>57816903317.7174</v>
      </c>
      <c r="T7" s="13">
        <f t="shared" si="0"/>
        <v>57093769684.671341</v>
      </c>
      <c r="U7" s="13">
        <f t="shared" si="0"/>
        <v>55986504000.768478</v>
      </c>
      <c r="V7" s="13">
        <f t="shared" si="0"/>
        <v>55465160255.160179</v>
      </c>
      <c r="W7" s="13">
        <f t="shared" si="0"/>
        <v>54512593142.847542</v>
      </c>
      <c r="X7" s="13">
        <f t="shared" si="0"/>
        <v>53634588463.828049</v>
      </c>
    </row>
    <row r="8" spans="1:24" s="22" customFormat="1" ht="15.75">
      <c r="A8" s="19">
        <v>1</v>
      </c>
      <c r="B8" s="20" t="s">
        <v>5</v>
      </c>
      <c r="C8" s="20"/>
      <c r="D8" s="21">
        <v>35957094335.027802</v>
      </c>
      <c r="E8" s="21">
        <v>35884860196.573685</v>
      </c>
      <c r="F8" s="21">
        <v>35369541548.551208</v>
      </c>
      <c r="G8" s="21">
        <v>34825265603.185715</v>
      </c>
      <c r="H8" s="21">
        <v>33923923627.500092</v>
      </c>
      <c r="I8" s="21">
        <v>33009440012.927433</v>
      </c>
      <c r="J8" s="21">
        <v>32244786446.68914</v>
      </c>
      <c r="K8" s="21">
        <v>31481153552.006313</v>
      </c>
      <c r="L8" s="21">
        <v>30796714052.261993</v>
      </c>
      <c r="M8" s="21">
        <v>30007126087.411495</v>
      </c>
      <c r="N8" s="21">
        <v>29210491707.793358</v>
      </c>
      <c r="O8" s="21">
        <v>28515643249.769577</v>
      </c>
      <c r="P8" s="21">
        <v>27875671362.27327</v>
      </c>
      <c r="Q8" s="21">
        <v>27354258926.817139</v>
      </c>
      <c r="R8" s="21">
        <v>26902152849.94809</v>
      </c>
      <c r="S8" s="21">
        <v>26560845112.290737</v>
      </c>
      <c r="T8" s="21">
        <v>26389751248.49725</v>
      </c>
      <c r="U8" s="21">
        <v>26452923578.933266</v>
      </c>
      <c r="V8" s="21">
        <v>26538218759.477028</v>
      </c>
      <c r="W8" s="21">
        <v>26267245207.005917</v>
      </c>
      <c r="X8" s="21">
        <v>26142944262.430645</v>
      </c>
    </row>
    <row r="9" spans="1:24" s="22" customFormat="1" ht="15.75">
      <c r="A9" s="19">
        <v>2</v>
      </c>
      <c r="B9" s="20" t="s">
        <v>38</v>
      </c>
      <c r="C9" s="20"/>
      <c r="D9" s="21">
        <v>28413777744.892097</v>
      </c>
      <c r="E9" s="21">
        <v>28718132271.346329</v>
      </c>
      <c r="F9" s="21">
        <v>28170116508.568459</v>
      </c>
      <c r="G9" s="21">
        <v>28482611897.088013</v>
      </c>
      <c r="H9" s="21">
        <v>28767685582.956123</v>
      </c>
      <c r="I9" s="21">
        <v>29004874014.741711</v>
      </c>
      <c r="J9" s="21">
        <v>29137051707.989231</v>
      </c>
      <c r="K9" s="21">
        <v>29158090725.393661</v>
      </c>
      <c r="L9" s="21">
        <v>29094601866.797394</v>
      </c>
      <c r="M9" s="21">
        <v>28989255277.865044</v>
      </c>
      <c r="N9" s="21">
        <v>28868673006.083046</v>
      </c>
      <c r="O9" s="21">
        <v>28675637655.795483</v>
      </c>
      <c r="P9" s="21">
        <v>28489767207.017754</v>
      </c>
      <c r="Q9" s="21">
        <v>28001274266.856468</v>
      </c>
      <c r="R9" s="21">
        <v>27496847288.288025</v>
      </c>
      <c r="S9" s="21">
        <v>26959978808.093273</v>
      </c>
      <c r="T9" s="21">
        <v>26362709365.356091</v>
      </c>
      <c r="U9" s="21">
        <v>25147041677.5326</v>
      </c>
      <c r="V9" s="21">
        <v>24495173077.895935</v>
      </c>
      <c r="W9" s="21">
        <v>23768349844.569794</v>
      </c>
      <c r="X9" s="21">
        <v>22969416436.640961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3583016804.4196172</v>
      </c>
      <c r="E10" s="21">
        <f t="shared" ref="E10:X10" si="1">+E13+E16+E19+E23</f>
        <v>3623800218.0366135</v>
      </c>
      <c r="F10" s="21">
        <f t="shared" si="1"/>
        <v>3664583631.6536098</v>
      </c>
      <c r="G10" s="21">
        <f t="shared" si="1"/>
        <v>3705367045.2706051</v>
      </c>
      <c r="H10" s="21">
        <f t="shared" si="1"/>
        <v>3746150458.8876019</v>
      </c>
      <c r="I10" s="21">
        <f t="shared" si="1"/>
        <v>3786933872.5045972</v>
      </c>
      <c r="J10" s="21">
        <f t="shared" si="1"/>
        <v>3827717286.1215935</v>
      </c>
      <c r="K10" s="21">
        <f t="shared" si="1"/>
        <v>3868500699.7385893</v>
      </c>
      <c r="L10" s="21">
        <f t="shared" si="1"/>
        <v>3909284113.3555856</v>
      </c>
      <c r="M10" s="21">
        <f t="shared" si="1"/>
        <v>3950067526.9725819</v>
      </c>
      <c r="N10" s="21">
        <f t="shared" si="1"/>
        <v>3990850940.5895777</v>
      </c>
      <c r="O10" s="21">
        <f t="shared" si="1"/>
        <v>4051896631.9383402</v>
      </c>
      <c r="P10" s="21">
        <f t="shared" si="1"/>
        <v>4112942323.2871032</v>
      </c>
      <c r="Q10" s="21">
        <f t="shared" si="1"/>
        <v>4173988014.6358662</v>
      </c>
      <c r="R10" s="21">
        <f t="shared" si="1"/>
        <v>4235033705.9846287</v>
      </c>
      <c r="S10" s="21">
        <f t="shared" si="1"/>
        <v>4296079397.3333912</v>
      </c>
      <c r="T10" s="21">
        <f t="shared" si="1"/>
        <v>4341309070.8180008</v>
      </c>
      <c r="U10" s="21">
        <f t="shared" si="1"/>
        <v>4386538744.3026104</v>
      </c>
      <c r="V10" s="21">
        <f t="shared" si="1"/>
        <v>4431768417.787219</v>
      </c>
      <c r="W10" s="21">
        <f t="shared" si="1"/>
        <v>4476998091.2718277</v>
      </c>
      <c r="X10" s="21">
        <f t="shared" si="1"/>
        <v>4522227764.7564373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3583016804.4196172</v>
      </c>
      <c r="E11" s="38">
        <f t="shared" ref="E11:X11" si="2">+E13+E16</f>
        <v>3623800218.0366135</v>
      </c>
      <c r="F11" s="38">
        <f t="shared" si="2"/>
        <v>3664583631.6536098</v>
      </c>
      <c r="G11" s="38">
        <f t="shared" si="2"/>
        <v>3705367045.2706051</v>
      </c>
      <c r="H11" s="38">
        <f t="shared" si="2"/>
        <v>3746150458.8876019</v>
      </c>
      <c r="I11" s="38">
        <f t="shared" si="2"/>
        <v>3786933872.5045972</v>
      </c>
      <c r="J11" s="38">
        <f t="shared" si="2"/>
        <v>3827717286.1215935</v>
      </c>
      <c r="K11" s="38">
        <f t="shared" si="2"/>
        <v>3868500699.7385893</v>
      </c>
      <c r="L11" s="38">
        <f t="shared" si="2"/>
        <v>3909284113.3555856</v>
      </c>
      <c r="M11" s="38">
        <f t="shared" si="2"/>
        <v>3950067526.9725819</v>
      </c>
      <c r="N11" s="38">
        <f t="shared" si="2"/>
        <v>3990850940.5895777</v>
      </c>
      <c r="O11" s="38">
        <f t="shared" si="2"/>
        <v>4051896631.9383402</v>
      </c>
      <c r="P11" s="38">
        <f t="shared" si="2"/>
        <v>4112942323.2871032</v>
      </c>
      <c r="Q11" s="38">
        <f t="shared" si="2"/>
        <v>4173988014.6358662</v>
      </c>
      <c r="R11" s="38">
        <f t="shared" si="2"/>
        <v>4235033705.9846287</v>
      </c>
      <c r="S11" s="38">
        <f t="shared" si="2"/>
        <v>4296079397.3333912</v>
      </c>
      <c r="T11" s="38">
        <f t="shared" si="2"/>
        <v>4341309070.8180008</v>
      </c>
      <c r="U11" s="38">
        <f t="shared" si="2"/>
        <v>4386538744.3026104</v>
      </c>
      <c r="V11" s="38">
        <f t="shared" si="2"/>
        <v>4431768417.787219</v>
      </c>
      <c r="W11" s="38">
        <f t="shared" si="2"/>
        <v>4476998091.2718277</v>
      </c>
      <c r="X11" s="38">
        <f t="shared" si="2"/>
        <v>4522227764.7564373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3583016804.4196172</v>
      </c>
      <c r="E16" s="13">
        <f t="shared" ref="E16:X16" si="5">+E17+E18</f>
        <v>3623800218.0366135</v>
      </c>
      <c r="F16" s="13">
        <f t="shared" si="5"/>
        <v>3664583631.6536098</v>
      </c>
      <c r="G16" s="13">
        <f t="shared" si="5"/>
        <v>3705367045.2706051</v>
      </c>
      <c r="H16" s="13">
        <f t="shared" si="5"/>
        <v>3746150458.8876019</v>
      </c>
      <c r="I16" s="13">
        <f t="shared" si="5"/>
        <v>3786933872.5045972</v>
      </c>
      <c r="J16" s="13">
        <f t="shared" si="5"/>
        <v>3827717286.1215935</v>
      </c>
      <c r="K16" s="13">
        <f t="shared" si="5"/>
        <v>3868500699.7385893</v>
      </c>
      <c r="L16" s="13">
        <f t="shared" si="5"/>
        <v>3909284113.3555856</v>
      </c>
      <c r="M16" s="13">
        <f t="shared" si="5"/>
        <v>3950067526.9725819</v>
      </c>
      <c r="N16" s="13">
        <f t="shared" si="5"/>
        <v>3990850940.5895777</v>
      </c>
      <c r="O16" s="13">
        <f t="shared" si="5"/>
        <v>4051896631.9383402</v>
      </c>
      <c r="P16" s="13">
        <f t="shared" si="5"/>
        <v>4112942323.2871032</v>
      </c>
      <c r="Q16" s="13">
        <f t="shared" si="5"/>
        <v>4173988014.6358662</v>
      </c>
      <c r="R16" s="13">
        <f t="shared" si="5"/>
        <v>4235033705.9846287</v>
      </c>
      <c r="S16" s="13">
        <f t="shared" si="5"/>
        <v>4296079397.3333912</v>
      </c>
      <c r="T16" s="13">
        <f t="shared" si="5"/>
        <v>4341309070.8180008</v>
      </c>
      <c r="U16" s="13">
        <f t="shared" si="5"/>
        <v>4386538744.3026104</v>
      </c>
      <c r="V16" s="13">
        <f t="shared" si="5"/>
        <v>4431768417.787219</v>
      </c>
      <c r="W16" s="13">
        <f t="shared" si="5"/>
        <v>4476998091.2718277</v>
      </c>
      <c r="X16" s="13">
        <f t="shared" si="5"/>
        <v>4522227764.7564373</v>
      </c>
    </row>
    <row r="17" spans="1:24">
      <c r="A17" s="8" t="s">
        <v>45</v>
      </c>
      <c r="B17" s="2" t="s">
        <v>7</v>
      </c>
      <c r="C17" s="2"/>
      <c r="D17" s="14">
        <v>2253250328.899683</v>
      </c>
      <c r="E17" s="14">
        <v>2291942914.7249813</v>
      </c>
      <c r="F17" s="14">
        <v>2330635500.5502796</v>
      </c>
      <c r="G17" s="14">
        <v>2369328086.375577</v>
      </c>
      <c r="H17" s="14">
        <v>2408020672.2008758</v>
      </c>
      <c r="I17" s="14">
        <v>2446713258.0261731</v>
      </c>
      <c r="J17" s="14">
        <v>2485405843.8514714</v>
      </c>
      <c r="K17" s="14">
        <v>2524098429.6767693</v>
      </c>
      <c r="L17" s="14">
        <v>2562791015.5020671</v>
      </c>
      <c r="M17" s="14">
        <v>2601483601.3273659</v>
      </c>
      <c r="N17" s="14">
        <v>2640176187.1526632</v>
      </c>
      <c r="O17" s="14">
        <v>2668604964.9509373</v>
      </c>
      <c r="P17" s="14">
        <v>2697033742.7492108</v>
      </c>
      <c r="Q17" s="14">
        <v>2725462520.5474849</v>
      </c>
      <c r="R17" s="14">
        <v>2753891298.3457584</v>
      </c>
      <c r="S17" s="14">
        <v>2782320076.144032</v>
      </c>
      <c r="T17" s="14">
        <v>2809150465.0616989</v>
      </c>
      <c r="U17" s="14">
        <v>2835980853.9793658</v>
      </c>
      <c r="V17" s="14">
        <v>2862811242.8970323</v>
      </c>
      <c r="W17" s="14">
        <v>2889641631.8146992</v>
      </c>
      <c r="X17" s="14">
        <v>2916472020.7323656</v>
      </c>
    </row>
    <row r="18" spans="1:24">
      <c r="A18" s="8" t="s">
        <v>46</v>
      </c>
      <c r="B18" s="2" t="s">
        <v>62</v>
      </c>
      <c r="C18" s="2"/>
      <c r="D18" s="14">
        <v>1329766475.5199342</v>
      </c>
      <c r="E18" s="14">
        <v>1331857303.3116322</v>
      </c>
      <c r="F18" s="14">
        <v>1333948131.1033301</v>
      </c>
      <c r="G18" s="14">
        <v>1336038958.8950281</v>
      </c>
      <c r="H18" s="14">
        <v>1338129786.6867261</v>
      </c>
      <c r="I18" s="14">
        <v>1340220614.4784241</v>
      </c>
      <c r="J18" s="14">
        <v>1342311442.2701223</v>
      </c>
      <c r="K18" s="14">
        <v>1344402270.0618203</v>
      </c>
      <c r="L18" s="14">
        <v>1346493097.8535185</v>
      </c>
      <c r="M18" s="14">
        <v>1348583925.6452162</v>
      </c>
      <c r="N18" s="14">
        <v>1350674753.4369142</v>
      </c>
      <c r="O18" s="14">
        <v>1383291666.9874032</v>
      </c>
      <c r="P18" s="14">
        <v>1415908580.5378923</v>
      </c>
      <c r="Q18" s="14">
        <v>1448525494.0883813</v>
      </c>
      <c r="R18" s="14">
        <v>1481142407.6388702</v>
      </c>
      <c r="S18" s="14">
        <v>1513759321.1893592</v>
      </c>
      <c r="T18" s="14">
        <v>1532158605.7563016</v>
      </c>
      <c r="U18" s="14">
        <v>1550557890.3232441</v>
      </c>
      <c r="V18" s="14">
        <v>1568957174.8901865</v>
      </c>
      <c r="W18" s="14">
        <v>1587356459.457129</v>
      </c>
      <c r="X18" s="14">
        <v>1605755744.0240717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6101474700.7775707</v>
      </c>
      <c r="E35" s="11">
        <v>5034763131.3654633</v>
      </c>
      <c r="F35" s="11">
        <v>3572261170.62075</v>
      </c>
      <c r="G35" s="11">
        <v>3530498187.3223281</v>
      </c>
      <c r="H35" s="11">
        <v>2438898162.4276462</v>
      </c>
      <c r="I35" s="11">
        <v>2405356040.5752602</v>
      </c>
      <c r="J35" s="11">
        <v>2263991725.7442851</v>
      </c>
      <c r="K35" s="11">
        <v>2301283198.3032279</v>
      </c>
      <c r="L35" s="11">
        <v>2150729252.4268961</v>
      </c>
      <c r="M35" s="11">
        <v>2078287449.032594</v>
      </c>
      <c r="N35" s="11">
        <v>2122091953.1654241</v>
      </c>
      <c r="O35" s="11">
        <v>2252418620.3980269</v>
      </c>
      <c r="P35" s="11">
        <v>2428324289.4133272</v>
      </c>
      <c r="Q35" s="11">
        <v>2589160983.8988051</v>
      </c>
      <c r="R35" s="11">
        <v>2779808131.9395409</v>
      </c>
      <c r="S35" s="11">
        <v>2988332509.8961282</v>
      </c>
      <c r="T35" s="11">
        <v>3131313828.7886472</v>
      </c>
      <c r="U35" s="11">
        <v>3225204056.382453</v>
      </c>
      <c r="V35" s="11">
        <v>3477984638.0704432</v>
      </c>
      <c r="W35" s="11">
        <v>3269670043.000843</v>
      </c>
      <c r="X35" s="11">
        <v>3496807667.956943</v>
      </c>
    </row>
    <row r="36" spans="1:24" ht="15.75">
      <c r="A36" s="25">
        <v>5</v>
      </c>
      <c r="B36" s="9" t="s">
        <v>9</v>
      </c>
      <c r="C36" s="10"/>
      <c r="D36" s="11">
        <v>4363950</v>
      </c>
      <c r="E36" s="11">
        <v>4375241.9999999991</v>
      </c>
      <c r="F36" s="11">
        <v>4378913.0000000009</v>
      </c>
      <c r="G36" s="11">
        <v>4374366</v>
      </c>
      <c r="H36" s="11">
        <v>4361061.0000000009</v>
      </c>
      <c r="I36" s="11">
        <v>4338750.0000000009</v>
      </c>
      <c r="J36" s="11">
        <v>4307683.0000000019</v>
      </c>
      <c r="K36" s="11">
        <v>4268369.9999999991</v>
      </c>
      <c r="L36" s="11">
        <v>4221289.9999999991</v>
      </c>
      <c r="M36" s="11">
        <v>4167098.9999999991</v>
      </c>
      <c r="N36" s="11">
        <v>4106736.0000000009</v>
      </c>
      <c r="O36" s="11">
        <v>4040204.0000000005</v>
      </c>
      <c r="P36" s="11">
        <v>3968812</v>
      </c>
      <c r="Q36" s="11">
        <v>3896408.9999999995</v>
      </c>
      <c r="R36" s="11">
        <v>3827906.0000000005</v>
      </c>
      <c r="S36" s="11">
        <v>3766875.9999999991</v>
      </c>
      <c r="T36" s="11">
        <v>3714961.0000000005</v>
      </c>
      <c r="U36" s="11">
        <v>3671539.9999999995</v>
      </c>
      <c r="V36" s="11">
        <v>3635058.9999999986</v>
      </c>
      <c r="W36" s="11">
        <v>3602852.9999999995</v>
      </c>
      <c r="X36" s="11">
        <v>3572884.9999999995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15571.646990533694</v>
      </c>
      <c r="E39" s="11">
        <f t="shared" si="8"/>
        <v>15593.832909346875</v>
      </c>
      <c r="F39" s="11">
        <f t="shared" si="8"/>
        <v>15347.24295476372</v>
      </c>
      <c r="G39" s="11">
        <f t="shared" si="8"/>
        <v>15319.533058172163</v>
      </c>
      <c r="H39" s="11">
        <f t="shared" si="8"/>
        <v>15234.311024162194</v>
      </c>
      <c r="I39" s="11">
        <f t="shared" si="8"/>
        <v>15165.945929167094</v>
      </c>
      <c r="J39" s="11">
        <f t="shared" si="8"/>
        <v>15137.965221860555</v>
      </c>
      <c r="K39" s="11">
        <f t="shared" si="8"/>
        <v>15112.969348284843</v>
      </c>
      <c r="L39" s="11">
        <f t="shared" si="8"/>
        <v>15114.005442036672</v>
      </c>
      <c r="M39" s="11">
        <f t="shared" si="8"/>
        <v>15105.580379119654</v>
      </c>
      <c r="N39" s="11">
        <f t="shared" si="8"/>
        <v>15114.196689162869</v>
      </c>
      <c r="O39" s="11">
        <f t="shared" si="8"/>
        <v>15158.43693474473</v>
      </c>
      <c r="P39" s="11">
        <f t="shared" si="8"/>
        <v>15238.409098888565</v>
      </c>
      <c r="Q39" s="11">
        <f t="shared" si="8"/>
        <v>15278.047352911226</v>
      </c>
      <c r="R39" s="11">
        <f t="shared" si="8"/>
        <v>15317.521862924725</v>
      </c>
      <c r="S39" s="11">
        <f t="shared" si="8"/>
        <v>15348.767338695889</v>
      </c>
      <c r="T39" s="11">
        <f t="shared" si="8"/>
        <v>15368.605399806709</v>
      </c>
      <c r="U39" s="11">
        <f t="shared" si="8"/>
        <v>15248.779531414199</v>
      </c>
      <c r="V39" s="11">
        <f t="shared" si="8"/>
        <v>15258.393400261233</v>
      </c>
      <c r="W39" s="11">
        <f t="shared" si="8"/>
        <v>15130.396145179264</v>
      </c>
      <c r="X39" s="11">
        <f t="shared" si="8"/>
        <v>15011.563054458247</v>
      </c>
    </row>
    <row r="40" spans="1:24" ht="15.75">
      <c r="B40" s="20" t="s">
        <v>5</v>
      </c>
      <c r="C40" s="7"/>
      <c r="D40" s="11">
        <f t="shared" ref="D40:X40" si="9">+D8/D36</f>
        <v>8239.575232307383</v>
      </c>
      <c r="E40" s="11">
        <f t="shared" si="9"/>
        <v>8201.8000825037088</v>
      </c>
      <c r="F40" s="11">
        <f t="shared" si="9"/>
        <v>8077.2423541073322</v>
      </c>
      <c r="G40" s="11">
        <f t="shared" si="9"/>
        <v>7961.214402998221</v>
      </c>
      <c r="H40" s="11">
        <f t="shared" si="9"/>
        <v>7778.8234623409498</v>
      </c>
      <c r="I40" s="11">
        <f t="shared" si="9"/>
        <v>7608.0530136392799</v>
      </c>
      <c r="J40" s="11">
        <f t="shared" si="9"/>
        <v>7485.4130275345533</v>
      </c>
      <c r="K40" s="11">
        <f t="shared" si="9"/>
        <v>7375.4509454443551</v>
      </c>
      <c r="L40" s="11">
        <f t="shared" si="9"/>
        <v>7295.5693762480187</v>
      </c>
      <c r="M40" s="11">
        <f t="shared" si="9"/>
        <v>7200.9630890486405</v>
      </c>
      <c r="N40" s="11">
        <f t="shared" si="9"/>
        <v>7112.8243227208541</v>
      </c>
      <c r="O40" s="11">
        <f t="shared" si="9"/>
        <v>7057.9711444693321</v>
      </c>
      <c r="P40" s="11">
        <f t="shared" si="9"/>
        <v>7023.6814851077024</v>
      </c>
      <c r="Q40" s="11">
        <f t="shared" si="9"/>
        <v>7020.3766921843016</v>
      </c>
      <c r="R40" s="11">
        <f t="shared" si="9"/>
        <v>7027.9032060735262</v>
      </c>
      <c r="S40" s="11">
        <f t="shared" si="9"/>
        <v>7051.1599299501086</v>
      </c>
      <c r="T40" s="11">
        <f t="shared" si="9"/>
        <v>7103.6415317676947</v>
      </c>
      <c r="U40" s="11">
        <f t="shared" si="9"/>
        <v>7204.8577923523289</v>
      </c>
      <c r="V40" s="11">
        <f t="shared" si="9"/>
        <v>7300.6294421843049</v>
      </c>
      <c r="W40" s="11">
        <f t="shared" si="9"/>
        <v>7290.6791387286466</v>
      </c>
      <c r="X40" s="11">
        <f t="shared" si="9"/>
        <v>7317.0405043629025</v>
      </c>
    </row>
    <row r="41" spans="1:24" ht="15.75">
      <c r="B41" s="20" t="s">
        <v>38</v>
      </c>
      <c r="C41" s="7"/>
      <c r="D41" s="37">
        <f>+D9/D36</f>
        <v>6511.0227534440355</v>
      </c>
      <c r="E41" s="37">
        <f t="shared" ref="E41:X41" si="10">+E9/E36</f>
        <v>6563.7814482824797</v>
      </c>
      <c r="F41" s="37">
        <f t="shared" si="10"/>
        <v>6433.1299819312353</v>
      </c>
      <c r="G41" s="37">
        <f t="shared" si="10"/>
        <v>6511.2548646107834</v>
      </c>
      <c r="H41" s="37">
        <f t="shared" si="10"/>
        <v>6596.4877773908956</v>
      </c>
      <c r="I41" s="37">
        <f t="shared" si="10"/>
        <v>6685.076119790655</v>
      </c>
      <c r="J41" s="37">
        <f t="shared" si="10"/>
        <v>6763.9730472249739</v>
      </c>
      <c r="K41" s="37">
        <f t="shared" si="10"/>
        <v>6831.200370491234</v>
      </c>
      <c r="L41" s="37">
        <f t="shared" si="10"/>
        <v>6892.3485159269794</v>
      </c>
      <c r="M41" s="37">
        <f t="shared" si="10"/>
        <v>6956.699439553764</v>
      </c>
      <c r="N41" s="37">
        <f t="shared" si="10"/>
        <v>7029.5906544961836</v>
      </c>
      <c r="O41" s="37">
        <f t="shared" si="10"/>
        <v>7097.571720585267</v>
      </c>
      <c r="P41" s="37">
        <f t="shared" si="10"/>
        <v>7178.4118791763767</v>
      </c>
      <c r="Q41" s="37">
        <f t="shared" si="10"/>
        <v>7186.4309590847552</v>
      </c>
      <c r="R41" s="37">
        <f t="shared" si="10"/>
        <v>7183.2608450385205</v>
      </c>
      <c r="S41" s="37">
        <f t="shared" si="10"/>
        <v>7157.1187392665115</v>
      </c>
      <c r="T41" s="37">
        <f t="shared" si="10"/>
        <v>7096.3623481797222</v>
      </c>
      <c r="U41" s="37">
        <f t="shared" si="10"/>
        <v>6849.1809097906062</v>
      </c>
      <c r="V41" s="37">
        <f t="shared" si="10"/>
        <v>6738.5902341326355</v>
      </c>
      <c r="W41" s="37">
        <f t="shared" si="10"/>
        <v>6597.0912064882459</v>
      </c>
      <c r="X41" s="37">
        <f t="shared" si="10"/>
        <v>6428.8149315303917</v>
      </c>
    </row>
    <row r="42" spans="1:24" ht="15.75">
      <c r="B42" s="20" t="s">
        <v>10</v>
      </c>
      <c r="C42" s="9"/>
      <c r="D42" s="11">
        <f t="shared" ref="D42:X42" si="11">+D10/D36</f>
        <v>821.04900478227682</v>
      </c>
      <c r="E42" s="11">
        <f t="shared" si="11"/>
        <v>828.25137856068625</v>
      </c>
      <c r="F42" s="11">
        <f t="shared" si="11"/>
        <v>836.87061872515142</v>
      </c>
      <c r="G42" s="11">
        <f t="shared" si="11"/>
        <v>847.06379056315939</v>
      </c>
      <c r="H42" s="11">
        <f t="shared" si="11"/>
        <v>858.99978443034877</v>
      </c>
      <c r="I42" s="11">
        <f t="shared" si="11"/>
        <v>872.81679573715849</v>
      </c>
      <c r="J42" s="11">
        <f t="shared" si="11"/>
        <v>888.57914710102671</v>
      </c>
      <c r="K42" s="11">
        <f t="shared" si="11"/>
        <v>906.31803234925508</v>
      </c>
      <c r="L42" s="11">
        <f t="shared" si="11"/>
        <v>926.08754986167412</v>
      </c>
      <c r="M42" s="11">
        <f t="shared" si="11"/>
        <v>947.91785051725014</v>
      </c>
      <c r="N42" s="11">
        <f t="shared" si="11"/>
        <v>971.7817119458316</v>
      </c>
      <c r="O42" s="11">
        <f t="shared" si="11"/>
        <v>1002.8940696901294</v>
      </c>
      <c r="P42" s="11">
        <f t="shared" si="11"/>
        <v>1036.315734604487</v>
      </c>
      <c r="Q42" s="11">
        <f t="shared" si="11"/>
        <v>1071.2397016421701</v>
      </c>
      <c r="R42" s="11">
        <f t="shared" si="11"/>
        <v>1106.35781181268</v>
      </c>
      <c r="S42" s="11">
        <f t="shared" si="11"/>
        <v>1140.4886694792694</v>
      </c>
      <c r="T42" s="11">
        <f t="shared" si="11"/>
        <v>1168.6015198592934</v>
      </c>
      <c r="U42" s="11">
        <f t="shared" si="11"/>
        <v>1194.7408292712626</v>
      </c>
      <c r="V42" s="11">
        <f t="shared" si="11"/>
        <v>1219.1737239442939</v>
      </c>
      <c r="W42" s="11">
        <f t="shared" si="11"/>
        <v>1242.625799962371</v>
      </c>
      <c r="X42" s="11">
        <f t="shared" si="11"/>
        <v>1265.7076185649519</v>
      </c>
    </row>
    <row r="43" spans="1:24" ht="15.75">
      <c r="B43" s="26" t="s">
        <v>32</v>
      </c>
      <c r="C43" s="9"/>
      <c r="D43" s="11">
        <f t="shared" ref="D43:X43" si="12">+D11/D36</f>
        <v>821.04900478227682</v>
      </c>
      <c r="E43" s="11">
        <f t="shared" si="12"/>
        <v>828.25137856068625</v>
      </c>
      <c r="F43" s="11">
        <f t="shared" si="12"/>
        <v>836.87061872515142</v>
      </c>
      <c r="G43" s="11">
        <f t="shared" si="12"/>
        <v>847.06379056315939</v>
      </c>
      <c r="H43" s="11">
        <f t="shared" si="12"/>
        <v>858.99978443034877</v>
      </c>
      <c r="I43" s="11">
        <f t="shared" si="12"/>
        <v>872.81679573715849</v>
      </c>
      <c r="J43" s="11">
        <f t="shared" si="12"/>
        <v>888.57914710102671</v>
      </c>
      <c r="K43" s="11">
        <f t="shared" si="12"/>
        <v>906.31803234925508</v>
      </c>
      <c r="L43" s="11">
        <f t="shared" si="12"/>
        <v>926.08754986167412</v>
      </c>
      <c r="M43" s="11">
        <f t="shared" si="12"/>
        <v>947.91785051725014</v>
      </c>
      <c r="N43" s="11">
        <f t="shared" si="12"/>
        <v>971.7817119458316</v>
      </c>
      <c r="O43" s="11">
        <f t="shared" si="12"/>
        <v>1002.8940696901294</v>
      </c>
      <c r="P43" s="11">
        <f t="shared" si="12"/>
        <v>1036.315734604487</v>
      </c>
      <c r="Q43" s="11">
        <f t="shared" si="12"/>
        <v>1071.2397016421701</v>
      </c>
      <c r="R43" s="11">
        <f t="shared" si="12"/>
        <v>1106.35781181268</v>
      </c>
      <c r="S43" s="11">
        <f t="shared" si="12"/>
        <v>1140.4886694792694</v>
      </c>
      <c r="T43" s="11">
        <f t="shared" si="12"/>
        <v>1168.6015198592934</v>
      </c>
      <c r="U43" s="11">
        <f t="shared" si="12"/>
        <v>1194.7408292712626</v>
      </c>
      <c r="V43" s="11">
        <f t="shared" si="12"/>
        <v>1219.1737239442939</v>
      </c>
      <c r="W43" s="11">
        <f t="shared" si="12"/>
        <v>1242.625799962371</v>
      </c>
      <c r="X43" s="11">
        <f t="shared" si="12"/>
        <v>1265.7076185649519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821.04900478227682</v>
      </c>
      <c r="E46" s="11">
        <f t="shared" si="15"/>
        <v>828.25137856068625</v>
      </c>
      <c r="F46" s="11">
        <f t="shared" si="15"/>
        <v>836.87061872515142</v>
      </c>
      <c r="G46" s="11">
        <f t="shared" si="15"/>
        <v>847.06379056315939</v>
      </c>
      <c r="H46" s="11">
        <f t="shared" si="15"/>
        <v>858.99978443034877</v>
      </c>
      <c r="I46" s="11">
        <f t="shared" si="15"/>
        <v>872.81679573715849</v>
      </c>
      <c r="J46" s="11">
        <f t="shared" si="15"/>
        <v>888.57914710102671</v>
      </c>
      <c r="K46" s="11">
        <f t="shared" si="15"/>
        <v>906.31803234925508</v>
      </c>
      <c r="L46" s="11">
        <f t="shared" si="15"/>
        <v>926.08754986167412</v>
      </c>
      <c r="M46" s="11">
        <f t="shared" si="15"/>
        <v>947.91785051725014</v>
      </c>
      <c r="N46" s="11">
        <f t="shared" si="15"/>
        <v>971.7817119458316</v>
      </c>
      <c r="O46" s="11">
        <f t="shared" si="15"/>
        <v>1002.8940696901294</v>
      </c>
      <c r="P46" s="11">
        <f t="shared" si="15"/>
        <v>1036.315734604487</v>
      </c>
      <c r="Q46" s="11">
        <f t="shared" si="15"/>
        <v>1071.2397016421701</v>
      </c>
      <c r="R46" s="11">
        <f t="shared" si="15"/>
        <v>1106.35781181268</v>
      </c>
      <c r="S46" s="11">
        <f t="shared" si="15"/>
        <v>1140.4886694792694</v>
      </c>
      <c r="T46" s="11">
        <f t="shared" si="15"/>
        <v>1168.6015198592934</v>
      </c>
      <c r="U46" s="11">
        <f t="shared" si="15"/>
        <v>1194.7408292712626</v>
      </c>
      <c r="V46" s="11">
        <f t="shared" si="15"/>
        <v>1219.1737239442939</v>
      </c>
      <c r="W46" s="11">
        <f t="shared" si="15"/>
        <v>1242.625799962371</v>
      </c>
      <c r="X46" s="11">
        <f t="shared" si="15"/>
        <v>1265.7076185649519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1398.1541266003439</v>
      </c>
      <c r="E50" s="11">
        <f t="shared" ref="E50:X50" si="18">+E35/E36</f>
        <v>1150.7393491298228</v>
      </c>
      <c r="F50" s="11">
        <f t="shared" si="18"/>
        <v>815.78719892830691</v>
      </c>
      <c r="G50" s="11">
        <f t="shared" si="18"/>
        <v>807.08797282219371</v>
      </c>
      <c r="H50" s="11">
        <f t="shared" si="18"/>
        <v>559.24422117178494</v>
      </c>
      <c r="I50" s="11">
        <f t="shared" si="18"/>
        <v>554.38917673875187</v>
      </c>
      <c r="J50" s="11">
        <f t="shared" si="18"/>
        <v>525.57064337006329</v>
      </c>
      <c r="K50" s="11">
        <f t="shared" si="18"/>
        <v>539.14801160706043</v>
      </c>
      <c r="L50" s="11">
        <f t="shared" si="18"/>
        <v>509.49573529108318</v>
      </c>
      <c r="M50" s="11">
        <f t="shared" si="18"/>
        <v>498.73723879192562</v>
      </c>
      <c r="N50" s="11">
        <f t="shared" si="18"/>
        <v>516.73444632560347</v>
      </c>
      <c r="O50" s="11">
        <f t="shared" si="18"/>
        <v>557.50121043344018</v>
      </c>
      <c r="P50" s="11">
        <f t="shared" si="18"/>
        <v>611.85167990152399</v>
      </c>
      <c r="Q50" s="11">
        <f t="shared" si="18"/>
        <v>664.49928226189945</v>
      </c>
      <c r="R50" s="11">
        <f t="shared" si="18"/>
        <v>726.19550530748154</v>
      </c>
      <c r="S50" s="11">
        <f t="shared" si="18"/>
        <v>793.3185243942537</v>
      </c>
      <c r="T50" s="11">
        <f t="shared" si="18"/>
        <v>842.89278643534794</v>
      </c>
      <c r="U50" s="11">
        <f t="shared" si="18"/>
        <v>878.4335881898204</v>
      </c>
      <c r="V50" s="11">
        <f t="shared" si="18"/>
        <v>956.78904745987461</v>
      </c>
      <c r="W50" s="11">
        <f t="shared" si="18"/>
        <v>907.52246705620337</v>
      </c>
      <c r="X50" s="11">
        <f t="shared" si="18"/>
        <v>978.70703030098741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0.14247637919526657</v>
      </c>
      <c r="F53" s="32">
        <f>IFERROR(((F39/$D39)-1)*100,0)</f>
        <v>-1.4411066209399248</v>
      </c>
      <c r="G53" s="32">
        <f>IFERROR(((G39/$D39)-1)*100,0)</f>
        <v>-1.619057589186268</v>
      </c>
      <c r="H53" s="32">
        <f t="shared" ref="H53:X53" si="19">IFERROR(((H39/$D39)-1)*100,0)</f>
        <v>-2.1663473785179743</v>
      </c>
      <c r="I53" s="32">
        <f t="shared" si="19"/>
        <v>-2.605383114664972</v>
      </c>
      <c r="J53" s="32">
        <f t="shared" si="19"/>
        <v>-2.7850732098973374</v>
      </c>
      <c r="K53" s="32">
        <f t="shared" si="19"/>
        <v>-2.9455949170161033</v>
      </c>
      <c r="L53" s="32">
        <f t="shared" si="19"/>
        <v>-2.9389411972621238</v>
      </c>
      <c r="M53" s="32">
        <f t="shared" si="19"/>
        <v>-2.9930463469751922</v>
      </c>
      <c r="N53" s="32">
        <f t="shared" si="19"/>
        <v>-2.9377130219360725</v>
      </c>
      <c r="O53" s="32">
        <f t="shared" si="19"/>
        <v>-2.6536053382160696</v>
      </c>
      <c r="P53" s="32">
        <f t="shared" si="19"/>
        <v>-2.1400298365851111</v>
      </c>
      <c r="Q53" s="32">
        <f t="shared" si="19"/>
        <v>-1.8854758125518289</v>
      </c>
      <c r="R53" s="32">
        <f t="shared" si="19"/>
        <v>-1.6319733407998305</v>
      </c>
      <c r="S53" s="32">
        <f t="shared" si="19"/>
        <v>-1.4313171366734601</v>
      </c>
      <c r="T53" s="32">
        <f t="shared" si="19"/>
        <v>-1.3039185312280543</v>
      </c>
      <c r="U53" s="32">
        <f t="shared" si="19"/>
        <v>-2.0734316627892602</v>
      </c>
      <c r="V53" s="32">
        <f t="shared" si="19"/>
        <v>-2.0116920866681265</v>
      </c>
      <c r="W53" s="32">
        <f t="shared" si="19"/>
        <v>-2.8336812774054976</v>
      </c>
      <c r="X53" s="32">
        <f t="shared" si="19"/>
        <v>-3.5968188619735164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-0.45845991739426051</v>
      </c>
      <c r="F54" s="32">
        <f t="shared" ref="F54:I54" si="21">IFERROR(((F40/$D40)-1)*100,0)</f>
        <v>-1.9701607622143347</v>
      </c>
      <c r="G54" s="32">
        <f t="shared" si="21"/>
        <v>-3.3783395558755092</v>
      </c>
      <c r="H54" s="32">
        <f t="shared" si="21"/>
        <v>-5.5919359551427466</v>
      </c>
      <c r="I54" s="32">
        <f t="shared" si="21"/>
        <v>-7.6644996964394974</v>
      </c>
      <c r="J54" s="32">
        <f t="shared" ref="J54:X54" si="22">IFERROR(((J40/$D40)-1)*100,0)</f>
        <v>-9.1529257699566653</v>
      </c>
      <c r="K54" s="32">
        <f t="shared" si="22"/>
        <v>-10.487485853333745</v>
      </c>
      <c r="L54" s="32">
        <f t="shared" si="22"/>
        <v>-11.456972349228833</v>
      </c>
      <c r="M54" s="32">
        <f t="shared" si="22"/>
        <v>-12.60516609140655</v>
      </c>
      <c r="N54" s="32">
        <f t="shared" si="22"/>
        <v>-13.674866456325773</v>
      </c>
      <c r="O54" s="32">
        <f t="shared" si="22"/>
        <v>-14.340594685087405</v>
      </c>
      <c r="P54" s="32">
        <f t="shared" si="22"/>
        <v>-14.756752780557914</v>
      </c>
      <c r="Q54" s="32">
        <f t="shared" si="22"/>
        <v>-14.796861558379881</v>
      </c>
      <c r="R54" s="32">
        <f t="shared" si="22"/>
        <v>-14.705515661570633</v>
      </c>
      <c r="S54" s="32">
        <f t="shared" si="22"/>
        <v>-14.423259316784886</v>
      </c>
      <c r="T54" s="32">
        <f t="shared" si="22"/>
        <v>-13.786313839161169</v>
      </c>
      <c r="U54" s="32">
        <f t="shared" si="22"/>
        <v>-12.557897837960452</v>
      </c>
      <c r="V54" s="32">
        <f t="shared" si="22"/>
        <v>-11.395560616298162</v>
      </c>
      <c r="W54" s="32">
        <f t="shared" si="22"/>
        <v>-11.516322951432178</v>
      </c>
      <c r="X54" s="39">
        <f t="shared" si="22"/>
        <v>-11.196386973047112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0.81029811807273866</v>
      </c>
      <c r="F55" s="32">
        <f t="shared" ref="F55:I55" si="23">IFERROR(((F41/$D41)-1)*100,0)</f>
        <v>-1.1963215989622911</v>
      </c>
      <c r="G55" s="32">
        <f t="shared" si="23"/>
        <v>3.564895647545363E-3</v>
      </c>
      <c r="H55" s="32">
        <f t="shared" si="23"/>
        <v>1.3126205695050519</v>
      </c>
      <c r="I55" s="32">
        <f t="shared" si="23"/>
        <v>2.6732108447102831</v>
      </c>
      <c r="J55" s="32">
        <f t="shared" ref="J55:X55" si="24">IFERROR(((J41/$D41)-1)*100,0)</f>
        <v>3.8849548428799396</v>
      </c>
      <c r="K55" s="32">
        <f t="shared" si="24"/>
        <v>4.9174704062866281</v>
      </c>
      <c r="L55" s="32">
        <f t="shared" si="24"/>
        <v>5.8566184902554719</v>
      </c>
      <c r="M55" s="32">
        <f t="shared" si="24"/>
        <v>6.8449566678904006</v>
      </c>
      <c r="N55" s="32">
        <f t="shared" si="24"/>
        <v>7.9644615091822413</v>
      </c>
      <c r="O55" s="32">
        <f t="shared" si="24"/>
        <v>9.0085534846422455</v>
      </c>
      <c r="P55" s="32">
        <f t="shared" si="24"/>
        <v>10.250142734938583</v>
      </c>
      <c r="Q55" s="32">
        <f t="shared" si="24"/>
        <v>10.373304336610701</v>
      </c>
      <c r="R55" s="32">
        <f t="shared" si="24"/>
        <v>10.324615917505465</v>
      </c>
      <c r="S55" s="32">
        <f t="shared" si="24"/>
        <v>9.9231105509610007</v>
      </c>
      <c r="T55" s="32">
        <f t="shared" si="24"/>
        <v>8.9899792536597865</v>
      </c>
      <c r="U55" s="32">
        <f t="shared" si="24"/>
        <v>5.1936257812599473</v>
      </c>
      <c r="V55" s="32">
        <f t="shared" si="24"/>
        <v>3.4951111262547352</v>
      </c>
      <c r="W55" s="32">
        <f t="shared" si="24"/>
        <v>1.3218883776544121</v>
      </c>
      <c r="X55" s="32">
        <f t="shared" si="24"/>
        <v>-1.2625946034386049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0.87721606584485468</v>
      </c>
      <c r="F56" s="32">
        <f t="shared" ref="F56:I56" si="25">IFERROR(((F42/$D42)-1)*100,0)</f>
        <v>1.9269999538054527</v>
      </c>
      <c r="G56" s="32">
        <f t="shared" si="25"/>
        <v>3.1684814949359819</v>
      </c>
      <c r="H56" s="32">
        <f t="shared" si="25"/>
        <v>4.6222307593120515</v>
      </c>
      <c r="I56" s="32">
        <f t="shared" si="25"/>
        <v>6.3050793135799754</v>
      </c>
      <c r="J56" s="32">
        <f t="shared" ref="J56:X56" si="26">IFERROR(((J42/$D42)-1)*100,0)</f>
        <v>8.2248613572897931</v>
      </c>
      <c r="K56" s="32">
        <f t="shared" si="26"/>
        <v>10.38537615542079</v>
      </c>
      <c r="L56" s="32">
        <f t="shared" si="26"/>
        <v>12.793212642313723</v>
      </c>
      <c r="M56" s="32">
        <f t="shared" si="26"/>
        <v>15.452043056628018</v>
      </c>
      <c r="N56" s="32">
        <f t="shared" si="26"/>
        <v>18.358551838635464</v>
      </c>
      <c r="O56" s="32">
        <f t="shared" si="26"/>
        <v>22.147894199819863</v>
      </c>
      <c r="P56" s="32">
        <f t="shared" si="26"/>
        <v>26.218499574126387</v>
      </c>
      <c r="Q56" s="32">
        <f t="shared" si="26"/>
        <v>30.472078451180629</v>
      </c>
      <c r="R56" s="32">
        <f t="shared" si="26"/>
        <v>34.749303070656602</v>
      </c>
      <c r="S56" s="32">
        <f t="shared" si="26"/>
        <v>38.90628486684551</v>
      </c>
      <c r="T56" s="32">
        <f t="shared" si="26"/>
        <v>42.330300999412259</v>
      </c>
      <c r="U56" s="32">
        <f t="shared" si="26"/>
        <v>45.513948901025714</v>
      </c>
      <c r="V56" s="32">
        <f t="shared" si="26"/>
        <v>48.489763320228427</v>
      </c>
      <c r="W56" s="32">
        <f t="shared" si="26"/>
        <v>51.346118529415506</v>
      </c>
      <c r="X56" s="32">
        <f t="shared" si="26"/>
        <v>54.157378084952221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0.87721606584485468</v>
      </c>
      <c r="F57" s="32">
        <f t="shared" ref="F57:I57" si="27">IFERROR(((F43/$D43)-1)*100,0)</f>
        <v>1.9269999538054527</v>
      </c>
      <c r="G57" s="32">
        <f t="shared" si="27"/>
        <v>3.1684814949359819</v>
      </c>
      <c r="H57" s="32">
        <f t="shared" si="27"/>
        <v>4.6222307593120515</v>
      </c>
      <c r="I57" s="32">
        <f t="shared" si="27"/>
        <v>6.3050793135799754</v>
      </c>
      <c r="J57" s="32">
        <f t="shared" ref="J57:X57" si="28">IFERROR(((J43/$D43)-1)*100,0)</f>
        <v>8.2248613572897931</v>
      </c>
      <c r="K57" s="32">
        <f t="shared" si="28"/>
        <v>10.38537615542079</v>
      </c>
      <c r="L57" s="32">
        <f t="shared" si="28"/>
        <v>12.793212642313723</v>
      </c>
      <c r="M57" s="32">
        <f t="shared" si="28"/>
        <v>15.452043056628018</v>
      </c>
      <c r="N57" s="32">
        <f t="shared" si="28"/>
        <v>18.358551838635464</v>
      </c>
      <c r="O57" s="32">
        <f t="shared" si="28"/>
        <v>22.147894199819863</v>
      </c>
      <c r="P57" s="32">
        <f t="shared" si="28"/>
        <v>26.218499574126387</v>
      </c>
      <c r="Q57" s="32">
        <f t="shared" si="28"/>
        <v>30.472078451180629</v>
      </c>
      <c r="R57" s="32">
        <f t="shared" si="28"/>
        <v>34.749303070656602</v>
      </c>
      <c r="S57" s="32">
        <f t="shared" si="28"/>
        <v>38.90628486684551</v>
      </c>
      <c r="T57" s="32">
        <f t="shared" si="28"/>
        <v>42.330300999412259</v>
      </c>
      <c r="U57" s="32">
        <f t="shared" si="28"/>
        <v>45.513948901025714</v>
      </c>
      <c r="V57" s="32">
        <f t="shared" si="28"/>
        <v>48.489763320228427</v>
      </c>
      <c r="W57" s="32">
        <f t="shared" si="28"/>
        <v>51.346118529415506</v>
      </c>
      <c r="X57" s="32">
        <f t="shared" si="28"/>
        <v>54.157378084952221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0.87721606584485468</v>
      </c>
      <c r="F60" s="32">
        <f t="shared" ref="F60:I60" si="33">IFERROR(((F46/$D46)-1)*100,0)</f>
        <v>1.9269999538054527</v>
      </c>
      <c r="G60" s="32">
        <f t="shared" si="33"/>
        <v>3.1684814949359819</v>
      </c>
      <c r="H60" s="32">
        <f t="shared" si="33"/>
        <v>4.6222307593120515</v>
      </c>
      <c r="I60" s="32">
        <f t="shared" si="33"/>
        <v>6.3050793135799754</v>
      </c>
      <c r="J60" s="32">
        <f t="shared" ref="J60:X60" si="34">IFERROR(((J46/$D46)-1)*100,0)</f>
        <v>8.2248613572897931</v>
      </c>
      <c r="K60" s="32">
        <f t="shared" si="34"/>
        <v>10.38537615542079</v>
      </c>
      <c r="L60" s="32">
        <f t="shared" si="34"/>
        <v>12.793212642313723</v>
      </c>
      <c r="M60" s="32">
        <f t="shared" si="34"/>
        <v>15.452043056628018</v>
      </c>
      <c r="N60" s="32">
        <f t="shared" si="34"/>
        <v>18.358551838635464</v>
      </c>
      <c r="O60" s="32">
        <f t="shared" si="34"/>
        <v>22.147894199819863</v>
      </c>
      <c r="P60" s="32">
        <f t="shared" si="34"/>
        <v>26.218499574126387</v>
      </c>
      <c r="Q60" s="32">
        <f t="shared" si="34"/>
        <v>30.472078451180629</v>
      </c>
      <c r="R60" s="32">
        <f t="shared" si="34"/>
        <v>34.749303070656602</v>
      </c>
      <c r="S60" s="32">
        <f t="shared" si="34"/>
        <v>38.90628486684551</v>
      </c>
      <c r="T60" s="32">
        <f t="shared" si="34"/>
        <v>42.330300999412259</v>
      </c>
      <c r="U60" s="32">
        <f t="shared" si="34"/>
        <v>45.513948901025714</v>
      </c>
      <c r="V60" s="32">
        <f t="shared" si="34"/>
        <v>48.489763320228427</v>
      </c>
      <c r="W60" s="32">
        <f t="shared" si="34"/>
        <v>51.346118529415506</v>
      </c>
      <c r="X60" s="32">
        <f t="shared" si="34"/>
        <v>54.157378084952221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-17.695815701815221</v>
      </c>
      <c r="F64" s="32">
        <f t="shared" ref="F64:I64" si="41">IFERROR(((F50/$D50)-1)*100,0)</f>
        <v>-41.65255579426573</v>
      </c>
      <c r="G64" s="32">
        <f t="shared" si="41"/>
        <v>-42.274749438057043</v>
      </c>
      <c r="H64" s="32">
        <f t="shared" si="41"/>
        <v>-60.001246605651048</v>
      </c>
      <c r="I64" s="32">
        <f t="shared" si="41"/>
        <v>-60.348493331935686</v>
      </c>
      <c r="J64" s="32">
        <f t="shared" ref="J64:X64" si="42">IFERROR(((J50/$D50)-1)*100,0)</f>
        <v>-62.409677633466274</v>
      </c>
      <c r="K64" s="32">
        <f t="shared" si="42"/>
        <v>-61.438585249680891</v>
      </c>
      <c r="L64" s="32">
        <f t="shared" si="42"/>
        <v>-63.559401242126427</v>
      </c>
      <c r="M64" s="32">
        <f t="shared" si="42"/>
        <v>-64.328879820666046</v>
      </c>
      <c r="N64" s="32">
        <f t="shared" si="42"/>
        <v>-63.041667832282577</v>
      </c>
      <c r="O64" s="32">
        <f t="shared" si="42"/>
        <v>-60.125911741288348</v>
      </c>
      <c r="P64" s="32">
        <f t="shared" si="42"/>
        <v>-56.238610017247481</v>
      </c>
      <c r="Q64" s="32">
        <f t="shared" si="42"/>
        <v>-52.47310224104902</v>
      </c>
      <c r="R64" s="32">
        <f t="shared" si="42"/>
        <v>-48.060411116959692</v>
      </c>
      <c r="S64" s="32">
        <f t="shared" si="42"/>
        <v>-43.259579948940761</v>
      </c>
      <c r="T64" s="32">
        <f t="shared" si="42"/>
        <v>-39.713886302015325</v>
      </c>
      <c r="U64" s="32">
        <f t="shared" si="42"/>
        <v>-37.171906052606694</v>
      </c>
      <c r="V64" s="32">
        <f t="shared" si="42"/>
        <v>-31.567698492129935</v>
      </c>
      <c r="W64" s="32">
        <f t="shared" si="42"/>
        <v>-35.091385864384428</v>
      </c>
      <c r="X64" s="32">
        <f t="shared" si="42"/>
        <v>-30.000061389458931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48.631285856423489</v>
      </c>
      <c r="D67" s="30">
        <f>(D8/D7)*100</f>
        <v>52.913961107109472</v>
      </c>
      <c r="E67" s="30">
        <f t="shared" ref="E67:X67" si="43">(E8/E7)*100</f>
        <v>52.596434309537756</v>
      </c>
      <c r="F67" s="30">
        <f t="shared" si="43"/>
        <v>52.629924331784885</v>
      </c>
      <c r="G67" s="30">
        <f t="shared" si="43"/>
        <v>51.967735392243775</v>
      </c>
      <c r="H67" s="30">
        <f t="shared" si="43"/>
        <v>51.06120946331896</v>
      </c>
      <c r="I67" s="30">
        <f t="shared" si="43"/>
        <v>50.165370819419174</v>
      </c>
      <c r="J67" s="30">
        <f t="shared" si="43"/>
        <v>49.447947051199179</v>
      </c>
      <c r="K67" s="30">
        <f t="shared" si="43"/>
        <v>48.80212998169938</v>
      </c>
      <c r="L67" s="30">
        <f t="shared" si="43"/>
        <v>48.270257703869873</v>
      </c>
      <c r="M67" s="30">
        <f t="shared" si="43"/>
        <v>47.670879955082597</v>
      </c>
      <c r="N67" s="30">
        <f t="shared" si="43"/>
        <v>47.060551539737922</v>
      </c>
      <c r="O67" s="30">
        <f t="shared" si="43"/>
        <v>46.561338578991091</v>
      </c>
      <c r="P67" s="30">
        <f t="shared" si="43"/>
        <v>46.091960384630859</v>
      </c>
      <c r="Q67" s="30">
        <f t="shared" si="43"/>
        <v>45.950745733528386</v>
      </c>
      <c r="R67" s="30">
        <f t="shared" si="43"/>
        <v>45.88146352240048</v>
      </c>
      <c r="S67" s="30">
        <f t="shared" si="43"/>
        <v>45.939584426257987</v>
      </c>
      <c r="T67" s="30">
        <f t="shared" si="43"/>
        <v>46.221770596420129</v>
      </c>
      <c r="U67" s="30">
        <f t="shared" si="43"/>
        <v>47.248750482027184</v>
      </c>
      <c r="V67" s="30">
        <f t="shared" si="43"/>
        <v>47.846645781588734</v>
      </c>
      <c r="W67" s="30">
        <f t="shared" si="43"/>
        <v>48.185646091305742</v>
      </c>
      <c r="X67" s="30">
        <f t="shared" si="43"/>
        <v>48.742695732739385</v>
      </c>
    </row>
    <row r="68" spans="1:24" ht="15.75">
      <c r="B68" s="20" t="s">
        <v>38</v>
      </c>
      <c r="C68" s="31">
        <f t="shared" ref="C68:C69" si="44">AVERAGE(D68:X68)</f>
        <v>44.758518344932654</v>
      </c>
      <c r="D68" s="30">
        <f>(D9/D7)*100</f>
        <v>41.813321079024021</v>
      </c>
      <c r="E68" s="30">
        <f t="shared" ref="E68:X68" si="45">(E9/E7)*100</f>
        <v>42.092162244140617</v>
      </c>
      <c r="F68" s="30">
        <f t="shared" si="45"/>
        <v>41.917170405740009</v>
      </c>
      <c r="G68" s="30">
        <f t="shared" si="45"/>
        <v>42.502959064652245</v>
      </c>
      <c r="H68" s="30">
        <f t="shared" si="45"/>
        <v>43.300204170235304</v>
      </c>
      <c r="I68" s="30">
        <f t="shared" si="45"/>
        <v>44.079519675287379</v>
      </c>
      <c r="J68" s="30">
        <f t="shared" si="45"/>
        <v>44.682181178862805</v>
      </c>
      <c r="K68" s="30">
        <f t="shared" si="45"/>
        <v>45.200914612233369</v>
      </c>
      <c r="L68" s="30">
        <f t="shared" si="45"/>
        <v>45.602395356807598</v>
      </c>
      <c r="M68" s="30">
        <f t="shared" si="45"/>
        <v>46.053837488892277</v>
      </c>
      <c r="N68" s="30">
        <f t="shared" si="45"/>
        <v>46.509852948628868</v>
      </c>
      <c r="O68" s="30">
        <f t="shared" si="45"/>
        <v>46.82258303504161</v>
      </c>
      <c r="P68" s="30">
        <f t="shared" si="45"/>
        <v>47.107357681452086</v>
      </c>
      <c r="Q68" s="30">
        <f t="shared" si="45"/>
        <v>47.037627211669715</v>
      </c>
      <c r="R68" s="30">
        <f t="shared" si="45"/>
        <v>46.895711390660608</v>
      </c>
      <c r="S68" s="30">
        <f t="shared" si="45"/>
        <v>46.629925265872316</v>
      </c>
      <c r="T68" s="30">
        <f t="shared" si="45"/>
        <v>46.174406613816579</v>
      </c>
      <c r="U68" s="30">
        <f t="shared" si="45"/>
        <v>44.91625638419471</v>
      </c>
      <c r="V68" s="30">
        <f t="shared" si="45"/>
        <v>44.163170114733482</v>
      </c>
      <c r="W68" s="30">
        <f t="shared" si="45"/>
        <v>43.601576212465282</v>
      </c>
      <c r="X68" s="30">
        <f t="shared" si="45"/>
        <v>42.825753109174819</v>
      </c>
    </row>
    <row r="69" spans="1:24" ht="15.75">
      <c r="B69" s="20" t="s">
        <v>10</v>
      </c>
      <c r="C69" s="31">
        <f t="shared" si="44"/>
        <v>6.6101957986438737</v>
      </c>
      <c r="D69" s="30">
        <f t="shared" ref="D69:X69" si="46">(D10/D7)*100</f>
        <v>5.2727178138665005</v>
      </c>
      <c r="E69" s="30">
        <f t="shared" si="46"/>
        <v>5.3114034463216289</v>
      </c>
      <c r="F69" s="30">
        <f t="shared" si="46"/>
        <v>5.4529052624751095</v>
      </c>
      <c r="G69" s="30">
        <f t="shared" si="46"/>
        <v>5.529305543103975</v>
      </c>
      <c r="H69" s="30">
        <f t="shared" si="46"/>
        <v>5.6385863664457325</v>
      </c>
      <c r="I69" s="30">
        <f t="shared" si="46"/>
        <v>5.7551095052934365</v>
      </c>
      <c r="J69" s="30">
        <f t="shared" si="46"/>
        <v>5.869871769938011</v>
      </c>
      <c r="K69" s="30">
        <f t="shared" si="46"/>
        <v>5.9969554060672552</v>
      </c>
      <c r="L69" s="30">
        <f t="shared" si="46"/>
        <v>6.1273469393225266</v>
      </c>
      <c r="M69" s="30">
        <f t="shared" si="46"/>
        <v>6.2752825560251289</v>
      </c>
      <c r="N69" s="30">
        <f t="shared" si="46"/>
        <v>6.429595511633214</v>
      </c>
      <c r="O69" s="30">
        <f t="shared" si="46"/>
        <v>6.6160783859672945</v>
      </c>
      <c r="P69" s="30">
        <f t="shared" si="46"/>
        <v>6.8006819339170521</v>
      </c>
      <c r="Q69" s="30">
        <f t="shared" si="46"/>
        <v>7.0116270548019068</v>
      </c>
      <c r="R69" s="30">
        <f t="shared" si="46"/>
        <v>7.2228250869389141</v>
      </c>
      <c r="S69" s="30">
        <f t="shared" si="46"/>
        <v>7.4304903078697082</v>
      </c>
      <c r="T69" s="30">
        <f t="shared" si="46"/>
        <v>7.6038227897632842</v>
      </c>
      <c r="U69" s="30">
        <f t="shared" si="46"/>
        <v>7.8349931337780978</v>
      </c>
      <c r="V69" s="30">
        <f t="shared" si="46"/>
        <v>7.9901841036777874</v>
      </c>
      <c r="W69" s="30">
        <f t="shared" si="46"/>
        <v>8.212777696228974</v>
      </c>
      <c r="X69" s="30">
        <f t="shared" si="46"/>
        <v>8.4315511580857834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100</v>
      </c>
      <c r="D73" s="30">
        <f>(D16/D$10)*100</f>
        <v>100</v>
      </c>
      <c r="E73" s="30">
        <f t="shared" ref="E73:X73" si="48">(E16/E$10)*100</f>
        <v>100</v>
      </c>
      <c r="F73" s="30">
        <f t="shared" si="48"/>
        <v>100</v>
      </c>
      <c r="G73" s="30">
        <f>(G16/G$10)*100</f>
        <v>100</v>
      </c>
      <c r="H73" s="30">
        <f t="shared" si="48"/>
        <v>100</v>
      </c>
      <c r="I73" s="30">
        <f t="shared" si="48"/>
        <v>100</v>
      </c>
      <c r="J73" s="30">
        <f t="shared" si="48"/>
        <v>100</v>
      </c>
      <c r="K73" s="30">
        <f t="shared" si="48"/>
        <v>100</v>
      </c>
      <c r="L73" s="30">
        <f t="shared" si="48"/>
        <v>100</v>
      </c>
      <c r="M73" s="30">
        <f t="shared" si="48"/>
        <v>100</v>
      </c>
      <c r="N73" s="30">
        <f t="shared" si="48"/>
        <v>100</v>
      </c>
      <c r="O73" s="30">
        <f t="shared" si="48"/>
        <v>100</v>
      </c>
      <c r="P73" s="30">
        <f t="shared" si="48"/>
        <v>100</v>
      </c>
      <c r="Q73" s="30">
        <f t="shared" si="48"/>
        <v>100</v>
      </c>
      <c r="R73" s="30">
        <f t="shared" si="48"/>
        <v>100</v>
      </c>
      <c r="S73" s="30">
        <f t="shared" si="48"/>
        <v>100</v>
      </c>
      <c r="T73" s="30">
        <f t="shared" si="48"/>
        <v>100</v>
      </c>
      <c r="U73" s="30">
        <f t="shared" si="48"/>
        <v>100</v>
      </c>
      <c r="V73" s="30">
        <f t="shared" si="48"/>
        <v>100</v>
      </c>
      <c r="W73" s="30">
        <f t="shared" si="48"/>
        <v>100</v>
      </c>
      <c r="X73" s="30">
        <f t="shared" si="48"/>
        <v>100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2233550139.0777268</v>
      </c>
      <c r="E147">
        <v>1366049634.947001</v>
      </c>
      <c r="F147">
        <v>920075759.84047234</v>
      </c>
      <c r="G147">
        <v>870505716.5765487</v>
      </c>
      <c r="H147">
        <v>491668648.4418053</v>
      </c>
      <c r="I147">
        <v>442473330.52734691</v>
      </c>
      <c r="J147">
        <v>555724034.27880514</v>
      </c>
      <c r="K147">
        <v>526158563.18473887</v>
      </c>
      <c r="L147">
        <v>574806642.33592796</v>
      </c>
      <c r="M147">
        <v>442280597.23998553</v>
      </c>
      <c r="N147">
        <v>403650663.87832791</v>
      </c>
      <c r="O147">
        <v>473571210.28793609</v>
      </c>
      <c r="P147">
        <v>500653842.49448371</v>
      </c>
      <c r="Q147">
        <v>593614419.03480029</v>
      </c>
      <c r="R147">
        <v>642064280.20364881</v>
      </c>
      <c r="S147">
        <v>734778376.34056556</v>
      </c>
      <c r="T147">
        <v>891339940.6981374</v>
      </c>
      <c r="U147">
        <v>1118762380.3759091</v>
      </c>
      <c r="V147">
        <v>1143412123.701092</v>
      </c>
      <c r="W147">
        <v>790555197.9079715</v>
      </c>
      <c r="X147">
        <v>926388863.70497167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Wealth_MDA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2014-12-03T13:25:17Z</dcterms:modified>
</cp:coreProperties>
</file>