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NG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<sst xmlns="http://schemas.openxmlformats.org/spreadsheetml/2006/main" count="95" uniqueCount="65">
  <si>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</si>
  <si>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</si>
  <si>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</si>
  <si>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</si>
  <si>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</si>
  <si>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</si>
  <si>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</si>
  <si>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</si>
  <si>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</si>
  <si>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</si>
  <si>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</si>
  <si>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</si>
  <si>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</si>
  <si>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</si>
  <si>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</si>
  <si>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</si>
  <si>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</si>
  <si>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</si>
  <si>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</si>
  <si>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</si>
  <si>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</si>
  <si>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</si>
  <si>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</si>
  <si>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</si>
  <si>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</si>
  <si>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</si>
  <si>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</si>
  <si>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</si>
  <si>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</si>
  <si>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</si>
  <si>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</si>
  <si>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</si>
  <si>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</si>
  <si>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</si>
  <si>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</si>
  <si>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</si>
  <si>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</si>
  <si>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</si>
  <si>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</si>
  <si>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</si>
  <si>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</si>
  <si>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</si>
  <si>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</si>
  <si>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</si>
  <si>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</si>
  <si>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</si>
  <si>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</si>
  <si>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</si>
  <si>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</si>
  <si>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</si>
  <si>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</si>
  <si>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</si>
  <si>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</si>
  <si>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</si>
  <si>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</si>
  <si>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</si>
  <si>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</si>
  <si>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</si>
  <si>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</si>
  <si>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</si>
  <si>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</si>
  <si>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</si>
  <si>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</si>
  <si>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Mongolia</t>
  </si>
  <si>
    <t>MNG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</si>
</sst>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Wealth_MNG!$B$54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1.9378387820097487</c:v>
                </c:pt>
                <c:pt idx="2">
                  <c:v>2.4356342057174185</c:v>
                </c:pt>
                <c:pt idx="3">
                  <c:v>3.7197760348152586</c:v>
                </c:pt>
                <c:pt idx="4">
                  <c:v>4.5668727594582847</c:v>
                </c:pt>
                <c:pt idx="5">
                  <c:v>3.0651784204861032</c:v>
                </c:pt>
                <c:pt idx="6">
                  <c:v>3.6043444695518456</c:v>
                </c:pt>
                <c:pt idx="7">
                  <c:v>4.9041185627132</c:v>
                </c:pt>
                <c:pt idx="8">
                  <c:v>5.9288407860641712</c:v>
                </c:pt>
                <c:pt idx="9">
                  <c:v>6.2139641930518685</c:v>
                </c:pt>
                <c:pt idx="10">
                  <c:v>6.8632625319041241</c:v>
                </c:pt>
                <c:pt idx="11">
                  <c:v>6.4376718857039661</c:v>
                </c:pt>
                <c:pt idx="12">
                  <c:v>5.7714034800455005</c:v>
                </c:pt>
                <c:pt idx="13">
                  <c:v>6.0598819281064475</c:v>
                </c:pt>
                <c:pt idx="14">
                  <c:v>6.1693147707401863</c:v>
                </c:pt>
                <c:pt idx="15">
                  <c:v>6.2946331626642982</c:v>
                </c:pt>
                <c:pt idx="16">
                  <c:v>9.4009797292181183</c:v>
                </c:pt>
                <c:pt idx="17">
                  <c:v>16.427449428368512</c:v>
                </c:pt>
                <c:pt idx="18">
                  <c:v>32.284223441610862</c:v>
                </c:pt>
                <c:pt idx="19">
                  <c:v>45.121814329751196</c:v>
                </c:pt>
                <c:pt idx="20" formatCode="_(* #,##0.0000_);_(* \(#,##0.0000\);_(* &quot;-&quot;??_);_(@_)">
                  <c:v>71.661304020143504</c:v>
                </c:pt>
              </c:numCache>
            </c:numRef>
          </c:val>
        </c:ser>
        <c:ser>
          <c:idx val="1"/>
          <c:order val="1"/>
          <c:tx>
            <c:strRef>
              <c:f>Wealth_MNG!$B$55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0.34453167786880901</c:v>
                </c:pt>
                <c:pt idx="2">
                  <c:v>1.0949685731943548</c:v>
                </c:pt>
                <c:pt idx="3">
                  <c:v>2.0170647976446743</c:v>
                </c:pt>
                <c:pt idx="4">
                  <c:v>2.9344765508475312</c:v>
                </c:pt>
                <c:pt idx="5">
                  <c:v>3.8130007579248781</c:v>
                </c:pt>
                <c:pt idx="6">
                  <c:v>5.294550771351858</c:v>
                </c:pt>
                <c:pt idx="7">
                  <c:v>6.5102797311932914</c:v>
                </c:pt>
                <c:pt idx="8">
                  <c:v>7.6617484566813721</c:v>
                </c:pt>
                <c:pt idx="9">
                  <c:v>8.960095320443461</c:v>
                </c:pt>
                <c:pt idx="10">
                  <c:v>10.443943888615493</c:v>
                </c:pt>
                <c:pt idx="11">
                  <c:v>11.988961178096424</c:v>
                </c:pt>
                <c:pt idx="12">
                  <c:v>13.729105175038558</c:v>
                </c:pt>
                <c:pt idx="13">
                  <c:v>15.478231711131031</c:v>
                </c:pt>
                <c:pt idx="14">
                  <c:v>17.108823647349737</c:v>
                </c:pt>
                <c:pt idx="15">
                  <c:v>18.286160152178322</c:v>
                </c:pt>
                <c:pt idx="16">
                  <c:v>19.891128544810833</c:v>
                </c:pt>
                <c:pt idx="17">
                  <c:v>20.909356151994409</c:v>
                </c:pt>
                <c:pt idx="18">
                  <c:v>20.500100889846394</c:v>
                </c:pt>
                <c:pt idx="19">
                  <c:v>20.983654211325064</c:v>
                </c:pt>
                <c:pt idx="20">
                  <c:v>21.584886694807224</c:v>
                </c:pt>
              </c:numCache>
            </c:numRef>
          </c:val>
        </c:ser>
        <c:ser>
          <c:idx val="2"/>
          <c:order val="2"/>
          <c:tx>
            <c:strRef>
              <c:f>Wealth_MNG!$B$56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-1.7020139431219383</c:v>
                </c:pt>
                <c:pt idx="2">
                  <c:v>-3.9258475360253953</c:v>
                </c:pt>
                <c:pt idx="3">
                  <c:v>-6.4452087505800453</c:v>
                </c:pt>
                <c:pt idx="4">
                  <c:v>-7.6546771026142153</c:v>
                </c:pt>
                <c:pt idx="5">
                  <c:v>-8.669622177915226</c:v>
                </c:pt>
                <c:pt idx="6">
                  <c:v>-9.7270459268714475</c:v>
                </c:pt>
                <c:pt idx="7">
                  <c:v>-7.6696847160080512</c:v>
                </c:pt>
                <c:pt idx="8">
                  <c:v>-8.724035764009141</c:v>
                </c:pt>
                <c:pt idx="9">
                  <c:v>-9.5165984076999948</c:v>
                </c:pt>
                <c:pt idx="10">
                  <c:v>-10.597704846193734</c:v>
                </c:pt>
                <c:pt idx="11">
                  <c:v>-11.964773658261086</c:v>
                </c:pt>
                <c:pt idx="12">
                  <c:v>-13.133506757952562</c:v>
                </c:pt>
                <c:pt idx="13">
                  <c:v>-18.857215570069073</c:v>
                </c:pt>
                <c:pt idx="14">
                  <c:v>-20.121642881302993</c:v>
                </c:pt>
                <c:pt idx="15">
                  <c:v>-21.513753282354809</c:v>
                </c:pt>
                <c:pt idx="16">
                  <c:v>-22.705350669341229</c:v>
                </c:pt>
                <c:pt idx="17">
                  <c:v>-24.199236654155708</c:v>
                </c:pt>
                <c:pt idx="18">
                  <c:v>-25.731583031893056</c:v>
                </c:pt>
                <c:pt idx="19">
                  <c:v>-27.378633570932088</c:v>
                </c:pt>
                <c:pt idx="20">
                  <c:v>-28.942680171743685</c:v>
                </c:pt>
              </c:numCache>
            </c:numRef>
          </c:val>
        </c:ser>
        <c:ser>
          <c:idx val="4"/>
          <c:order val="3"/>
          <c:tx>
            <c:strRef>
              <c:f>Wealth_MNG!$B$53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-1.4220658684348186</c:v>
                </c:pt>
                <c:pt idx="2">
                  <c:v>-3.357055903473094</c:v>
                </c:pt>
                <c:pt idx="3">
                  <c:v>-5.5121350245120766</c:v>
                </c:pt>
                <c:pt idx="4">
                  <c:v>-6.509982951631466</c:v>
                </c:pt>
                <c:pt idx="5">
                  <c:v>-7.4430252959552412</c:v>
                </c:pt>
                <c:pt idx="6">
                  <c:v>-8.2872713310818575</c:v>
                </c:pt>
                <c:pt idx="7">
                  <c:v>-6.3110675722506171</c:v>
                </c:pt>
                <c:pt idx="8">
                  <c:v>-7.1484169397203257</c:v>
                </c:pt>
                <c:pt idx="9">
                  <c:v>-7.7763190931944282</c:v>
                </c:pt>
                <c:pt idx="10">
                  <c:v>-8.6366683469883512</c:v>
                </c:pt>
                <c:pt idx="11">
                  <c:v>-9.8001152031869871</c:v>
                </c:pt>
                <c:pt idx="12">
                  <c:v>-10.785575562740036</c:v>
                </c:pt>
                <c:pt idx="13">
                  <c:v>-15.821516049378149</c:v>
                </c:pt>
                <c:pt idx="14">
                  <c:v>-16.863393444671757</c:v>
                </c:pt>
                <c:pt idx="15">
                  <c:v>-18.044285469532362</c:v>
                </c:pt>
                <c:pt idx="16">
                  <c:v>-18.884393980096249</c:v>
                </c:pt>
                <c:pt idx="17">
                  <c:v>-19.848436938437942</c:v>
                </c:pt>
                <c:pt idx="18">
                  <c:v>-20.519913927031329</c:v>
                </c:pt>
                <c:pt idx="19">
                  <c:v>-21.384073553622539</c:v>
                </c:pt>
                <c:pt idx="20">
                  <c:v>-21.537536671144419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Wealth_MNG!$D$64:$X$64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-10.629251928245731</c:v>
                </c:pt>
                <c:pt idx="2">
                  <c:v>-20.029441168406649</c:v>
                </c:pt>
                <c:pt idx="3">
                  <c:v>-23.092758495789202</c:v>
                </c:pt>
                <c:pt idx="4">
                  <c:v>-21.91289964572729</c:v>
                </c:pt>
                <c:pt idx="5">
                  <c:v>-17.623387546446402</c:v>
                </c:pt>
                <c:pt idx="6">
                  <c:v>-16.382682127381564</c:v>
                </c:pt>
                <c:pt idx="7">
                  <c:v>-13.790064891086962</c:v>
                </c:pt>
                <c:pt idx="8">
                  <c:v>-11.54713155245738</c:v>
                </c:pt>
                <c:pt idx="9">
                  <c:v>-9.5422789248845845</c:v>
                </c:pt>
                <c:pt idx="10">
                  <c:v>-9.4400305982324291</c:v>
                </c:pt>
                <c:pt idx="11">
                  <c:v>-7.6518244932776591</c:v>
                </c:pt>
                <c:pt idx="12">
                  <c:v>-4.2383405850643481</c:v>
                </c:pt>
                <c:pt idx="13">
                  <c:v>1.3840162458162553</c:v>
                </c:pt>
                <c:pt idx="14">
                  <c:v>10.850234911966661</c:v>
                </c:pt>
                <c:pt idx="15">
                  <c:v>17.356486152938054</c:v>
                </c:pt>
                <c:pt idx="16">
                  <c:v>25.584196466940877</c:v>
                </c:pt>
                <c:pt idx="17">
                  <c:v>36.293481898733404</c:v>
                </c:pt>
                <c:pt idx="18">
                  <c:v>46.065803874207404</c:v>
                </c:pt>
                <c:pt idx="19">
                  <c:v>41.862942989870788</c:v>
                </c:pt>
                <c:pt idx="20">
                  <c:v>48.464999531611561</c:v>
                </c:pt>
              </c:numCache>
            </c:numRef>
          </c:val>
        </c:ser>
        <c:marker val="1"/>
        <c:axId val="74857472"/>
        <c:axId val="74867456"/>
      </c:lineChart>
      <c:catAx>
        <c:axId val="748574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867456"/>
        <c:crosses val="autoZero"/>
        <c:auto val="1"/>
        <c:lblAlgn val="ctr"/>
        <c:lblOffset val="100"/>
      </c:catAx>
      <c:valAx>
        <c:axId val="748674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85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Wealth_MNG!$B$40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Wealth_MNG!$D$40:$X$40</c:f>
              <c:numCache>
                <c:formatCode>_(* #,##0_);_(* \(#,##0\);_(* "-"??_);_(@_)</c:formatCode>
                <c:ptCount val="21"/>
                <c:pt idx="0">
                  <c:v>4871.4203316435705</c:v>
                </c:pt>
                <c:pt idx="1">
                  <c:v>4965.8206040648674</c:v>
                </c:pt>
                <c:pt idx="2">
                  <c:v>4990.0703115453543</c:v>
                </c:pt>
                <c:pt idx="3">
                  <c:v>5052.6262576951658</c:v>
                </c:pt>
                <c:pt idx="4">
                  <c:v>5093.891899768113</c:v>
                </c:pt>
                <c:pt idx="5">
                  <c:v>5020.7380564202813</c:v>
                </c:pt>
                <c:pt idx="6">
                  <c:v>5047.0031009557897</c:v>
                </c:pt>
                <c:pt idx="7">
                  <c:v>5110.3205603954875</c:v>
                </c:pt>
                <c:pt idx="8">
                  <c:v>5160.2390871266771</c:v>
                </c:pt>
                <c:pt idx="9">
                  <c:v>5174.1286467449509</c:v>
                </c:pt>
                <c:pt idx="10">
                  <c:v>5205.7586980368233</c:v>
                </c:pt>
                <c:pt idx="11">
                  <c:v>5185.0263887682559</c:v>
                </c:pt>
                <c:pt idx="12">
                  <c:v>5152.5696541916914</c:v>
                </c:pt>
                <c:pt idx="13">
                  <c:v>5166.6226519629427</c:v>
                </c:pt>
                <c:pt idx="14">
                  <c:v>5171.9535857084984</c:v>
                </c:pt>
                <c:pt idx="15">
                  <c:v>5178.0583713319784</c:v>
                </c:pt>
                <c:pt idx="16">
                  <c:v>5329.3815695463927</c:v>
                </c:pt>
                <c:pt idx="17">
                  <c:v>5671.67044306758</c:v>
                </c:pt>
                <c:pt idx="18">
                  <c:v>6444.120556291442</c:v>
                </c:pt>
                <c:pt idx="19">
                  <c:v>7069.4935689095328</c:v>
                </c:pt>
                <c:pt idx="20">
                  <c:v>8362.3436656017529</c:v>
                </c:pt>
              </c:numCache>
            </c:numRef>
          </c:val>
        </c:ser>
        <c:ser>
          <c:idx val="1"/>
          <c:order val="1"/>
          <c:tx>
            <c:strRef>
              <c:f>Wealth_MNG!$B$41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Wealth_MNG!$D$41:$X$41</c:f>
              <c:numCache>
                <c:formatCode>General</c:formatCode>
                <c:ptCount val="21"/>
                <c:pt idx="0">
                  <c:v>5838.0692668131805</c:v>
                </c:pt>
                <c:pt idx="1">
                  <c:v>5858.1832648132749</c:v>
                </c:pt>
                <c:pt idx="2">
                  <c:v>5901.9942905661028</c:v>
                </c:pt>
                <c:pt idx="3">
                  <c:v>5955.8269068561813</c:v>
                </c:pt>
                <c:pt idx="4">
                  <c:v>6009.3860404700499</c:v>
                </c:pt>
                <c:pt idx="5">
                  <c:v>6060.6748922049464</c:v>
                </c:pt>
                <c:pt idx="6">
                  <c:v>6147.1688082112942</c:v>
                </c:pt>
                <c:pt idx="7">
                  <c:v>6218.1439069835442</c:v>
                </c:pt>
                <c:pt idx="8">
                  <c:v>6285.3674487632288</c:v>
                </c:pt>
                <c:pt idx="9">
                  <c:v>6361.1658379931559</c:v>
                </c:pt>
                <c:pt idx="10">
                  <c:v>6447.7939452176552</c:v>
                </c:pt>
                <c:pt idx="11">
                  <c:v>6537.9931247617915</c:v>
                </c:pt>
                <c:pt idx="12">
                  <c:v>6639.5839366455648</c:v>
                </c:pt>
                <c:pt idx="13">
                  <c:v>6741.6991553868529</c:v>
                </c:pt>
                <c:pt idx="14">
                  <c:v>6836.8942420823714</c:v>
                </c:pt>
                <c:pt idx="15">
                  <c:v>6905.6279627377417</c:v>
                </c:pt>
                <c:pt idx="16">
                  <c:v>6999.3271292100853</c:v>
                </c:pt>
                <c:pt idx="17">
                  <c:v>7058.7719622112772</c:v>
                </c:pt>
                <c:pt idx="18">
                  <c:v>7034.8793565289989</c:v>
                </c:pt>
                <c:pt idx="19">
                  <c:v>7063.1095343788993</c:v>
                </c:pt>
                <c:pt idx="20">
                  <c:v>7098.2099032191691</c:v>
                </c:pt>
              </c:numCache>
            </c:numRef>
          </c:val>
        </c:ser>
        <c:ser>
          <c:idx val="2"/>
          <c:order val="2"/>
          <c:tx>
            <c:strRef>
              <c:f>Wealth_MNG!$B$42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Wealth_MNG!$D$42:$X$42</c:f>
              <c:numCache>
                <c:formatCode>_(* #,##0_);_(* \(#,##0\);_(* "-"??_);_(@_)</c:formatCode>
                <c:ptCount val="21"/>
                <c:pt idx="0">
                  <c:v>95307.055418346383</c:v>
                </c:pt>
                <c:pt idx="1">
                  <c:v>93684.916046347178</c:v>
                </c:pt>
                <c:pt idx="2">
                  <c:v>91565.445731546875</c:v>
                </c:pt>
                <c:pt idx="3">
                  <c:v>89164.316742602954</c:v>
                </c:pt>
                <c:pt idx="4">
                  <c:v>88011.608070062386</c:v>
                </c:pt>
                <c:pt idx="5">
                  <c:v>87044.293804679473</c:v>
                </c:pt>
                <c:pt idx="6">
                  <c:v>86036.494366255007</c:v>
                </c:pt>
                <c:pt idx="7">
                  <c:v>87997.304755648147</c:v>
                </c:pt>
                <c:pt idx="8">
                  <c:v>86992.433818025835</c:v>
                </c:pt>
                <c:pt idx="9">
                  <c:v>86237.06569997828</c:v>
                </c:pt>
                <c:pt idx="10">
                  <c:v>85206.694987511743</c:v>
                </c:pt>
                <c:pt idx="11">
                  <c:v>83903.781957187777</c:v>
                </c:pt>
                <c:pt idx="12">
                  <c:v>82789.896854172272</c:v>
                </c:pt>
                <c:pt idx="13">
                  <c:v>77334.798524623606</c:v>
                </c:pt>
                <c:pt idx="14">
                  <c:v>76129.710086381194</c:v>
                </c:pt>
                <c:pt idx="15">
                  <c:v>74802.930654966171</c:v>
                </c:pt>
                <c:pt idx="16">
                  <c:v>73667.254272987455</c:v>
                </c:pt>
                <c:pt idx="17">
                  <c:v>72243.475529553412</c:v>
                </c:pt>
                <c:pt idx="18">
                  <c:v>70783.041318122254</c:v>
                </c:pt>
                <c:pt idx="19">
                  <c:v>69213.285948112156</c:v>
                </c:pt>
                <c:pt idx="20">
                  <c:v>67722.639187507884</c:v>
                </c:pt>
              </c:numCache>
            </c:numRef>
          </c:val>
        </c:ser>
        <c:overlap val="100"/>
        <c:axId val="75769344"/>
        <c:axId val="75770880"/>
      </c:barChart>
      <c:catAx>
        <c:axId val="757693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770880"/>
        <c:crosses val="autoZero"/>
        <c:auto val="1"/>
        <c:lblAlgn val="ctr"/>
        <c:lblOffset val="100"/>
      </c:catAx>
      <c:valAx>
        <c:axId val="757708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7693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Wealth_MNG!$B$67:$B$69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Wealth_MNG!$C$67:$C$69</c:f>
              <c:numCache>
                <c:formatCode>_(* #,##0_);_(* \(#,##0\);_(* "-"??_);_(@_)</c:formatCode>
                <c:ptCount val="3"/>
                <c:pt idx="0">
                  <c:v>5.871554464003081</c:v>
                </c:pt>
                <c:pt idx="1">
                  <c:v>6.9574737082816576</c:v>
                </c:pt>
                <c:pt idx="2">
                  <c:v>87.170971827715249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Wealth_MNG!$B$72:$B$75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Wealth_MNG!$C$72:$C$75</c:f>
              <c:numCache>
                <c:formatCode>_(* #,##0_);_(* \(#,##0\);_(* "-"??_);_(@_)</c:formatCode>
                <c:ptCount val="4"/>
                <c:pt idx="0">
                  <c:v>40.848858927575805</c:v>
                </c:pt>
                <c:pt idx="1">
                  <c:v>39.697086088346943</c:v>
                </c:pt>
                <c:pt idx="2">
                  <c:v>19.454054984077249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232446893826.22668</v>
      </c>
      <c r="E7" s="13">
        <f t="shared" ref="E7:X7" si="0">+E8+E9+E10</f>
        <v>232685870414.7319</v>
      </c>
      <c r="F7" s="13">
        <f t="shared" si="0"/>
        <v>230720071677.46228</v>
      </c>
      <c r="G7" s="13">
        <f t="shared" si="0"/>
        <v>227516001232.84552</v>
      </c>
      <c r="H7" s="13">
        <f t="shared" si="0"/>
        <v>226811531699.39142</v>
      </c>
      <c r="I7" s="13">
        <f t="shared" si="0"/>
        <v>226290734240.70535</v>
      </c>
      <c r="J7" s="13">
        <f t="shared" si="0"/>
        <v>226097177206.21201</v>
      </c>
      <c r="K7" s="13">
        <f t="shared" si="0"/>
        <v>232980312153.37857</v>
      </c>
      <c r="L7" s="13">
        <f t="shared" si="0"/>
        <v>232992505523.48135</v>
      </c>
      <c r="M7" s="13">
        <f t="shared" si="0"/>
        <v>233564675895.58197</v>
      </c>
      <c r="N7" s="13">
        <f t="shared" si="0"/>
        <v>233565798469.15308</v>
      </c>
      <c r="O7" s="13">
        <f t="shared" si="0"/>
        <v>232804882582.48465</v>
      </c>
      <c r="P7" s="13">
        <f t="shared" si="0"/>
        <v>232563358482.86292</v>
      </c>
      <c r="Q7" s="13">
        <f t="shared" si="0"/>
        <v>221784950057.25269</v>
      </c>
      <c r="R7" s="13">
        <f t="shared" si="0"/>
        <v>221621054609.98492</v>
      </c>
      <c r="S7" s="13">
        <f t="shared" si="0"/>
        <v>221329668034.23361</v>
      </c>
      <c r="T7" s="13">
        <f t="shared" si="0"/>
        <v>222225865741.69131</v>
      </c>
      <c r="U7" s="13">
        <f t="shared" si="0"/>
        <v>223014812385.22876</v>
      </c>
      <c r="V7" s="13">
        <f t="shared" si="0"/>
        <v>224766804170.46765</v>
      </c>
      <c r="W7" s="13">
        <f t="shared" si="0"/>
        <v>226005630159.23178</v>
      </c>
      <c r="X7" s="13">
        <f t="shared" si="0"/>
        <v>229252962419.63489</v>
      </c>
    </row>
    <row r="8" spans="1:24" s="22" customFormat="1" ht="15.75">
      <c r="A8" s="19">
        <v>1</v>
      </c>
      <c r="B8" s="20" t="s">
        <v>5</v>
      </c>
      <c r="C8" s="20"/>
      <c r="D8" s="21">
        <v>10680847262.406103</v>
      </c>
      <c r="E8" s="21">
        <v>11056245634.511705</v>
      </c>
      <c r="F8" s="21">
        <v>11236944721.826838</v>
      </c>
      <c r="G8" s="21">
        <v>11475706651.022537</v>
      </c>
      <c r="H8" s="21">
        <v>11656709406.672354</v>
      </c>
      <c r="I8" s="21">
        <v>11578479674.790562</v>
      </c>
      <c r="J8" s="21">
        <v>11736144553.866465</v>
      </c>
      <c r="K8" s="21">
        <v>11986859892.233744</v>
      </c>
      <c r="L8" s="21">
        <v>12213744094.124695</v>
      </c>
      <c r="M8" s="21">
        <v>12360279307.320436</v>
      </c>
      <c r="N8" s="21">
        <v>12553005145.926353</v>
      </c>
      <c r="O8" s="21">
        <v>12623024518.852154</v>
      </c>
      <c r="P8" s="21">
        <v>12669411351.918198</v>
      </c>
      <c r="Q8" s="21">
        <v>12839971782.337309</v>
      </c>
      <c r="R8" s="21">
        <v>13004680757.027761</v>
      </c>
      <c r="S8" s="21">
        <v>13190270033.570425</v>
      </c>
      <c r="T8" s="21">
        <v>13771884077.272326</v>
      </c>
      <c r="U8" s="21">
        <v>14885350122.864853</v>
      </c>
      <c r="V8" s="21">
        <v>17189524036.772957</v>
      </c>
      <c r="W8" s="21">
        <v>19170055861.575649</v>
      </c>
      <c r="X8" s="21">
        <v>23046627504.742088</v>
      </c>
    </row>
    <row r="9" spans="1:24" s="22" customFormat="1" ht="15.75">
      <c r="A9" s="19">
        <v>2</v>
      </c>
      <c r="B9" s="20" t="s">
        <v>38</v>
      </c>
      <c r="C9" s="20"/>
      <c r="D9" s="21">
        <v>12800276285.159037</v>
      </c>
      <c r="E9" s="21">
        <v>13043063435.425552</v>
      </c>
      <c r="F9" s="21">
        <v>13290470765.148479</v>
      </c>
      <c r="G9" s="21">
        <v>13527088480.620405</v>
      </c>
      <c r="H9" s="21">
        <v>13751698733.430445</v>
      </c>
      <c r="I9" s="21">
        <v>13976710249.835487</v>
      </c>
      <c r="J9" s="21">
        <v>14294435784.381489</v>
      </c>
      <c r="K9" s="21">
        <v>14585390274.810926</v>
      </c>
      <c r="L9" s="21">
        <v>14876804787.64044</v>
      </c>
      <c r="M9" s="21">
        <v>15195947346.080006</v>
      </c>
      <c r="N9" s="21">
        <v>15548010437.88555</v>
      </c>
      <c r="O9" s="21">
        <v>15916842332.129456</v>
      </c>
      <c r="P9" s="21">
        <v>16325760881.372751</v>
      </c>
      <c r="Q9" s="21">
        <v>16754315681.886833</v>
      </c>
      <c r="R9" s="21">
        <v>17191110769.734924</v>
      </c>
      <c r="S9" s="21">
        <v>17590975428.972389</v>
      </c>
      <c r="T9" s="21">
        <v>18087262205.65834</v>
      </c>
      <c r="U9" s="21">
        <v>18525810543.77116</v>
      </c>
      <c r="V9" s="21">
        <v>18765357776.677834</v>
      </c>
      <c r="W9" s="21">
        <v>19152744536.884346</v>
      </c>
      <c r="X9" s="21">
        <v>19562673591.481926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208965770278.66156</v>
      </c>
      <c r="E10" s="21">
        <f t="shared" ref="E10:X10" si="1">+E13+E16+E19+E23</f>
        <v>208586561344.79465</v>
      </c>
      <c r="F10" s="21">
        <f t="shared" si="1"/>
        <v>206192656190.48697</v>
      </c>
      <c r="G10" s="21">
        <f t="shared" si="1"/>
        <v>202513206101.20258</v>
      </c>
      <c r="H10" s="21">
        <f t="shared" si="1"/>
        <v>201403123559.28864</v>
      </c>
      <c r="I10" s="21">
        <f t="shared" si="1"/>
        <v>200735544316.07932</v>
      </c>
      <c r="J10" s="21">
        <f t="shared" si="1"/>
        <v>200066596867.96405</v>
      </c>
      <c r="K10" s="21">
        <f t="shared" si="1"/>
        <v>206408061986.33389</v>
      </c>
      <c r="L10" s="21">
        <f t="shared" si="1"/>
        <v>205901956641.71622</v>
      </c>
      <c r="M10" s="21">
        <f t="shared" si="1"/>
        <v>206008449242.18152</v>
      </c>
      <c r="N10" s="21">
        <f t="shared" si="1"/>
        <v>205464782885.34116</v>
      </c>
      <c r="O10" s="21">
        <f t="shared" si="1"/>
        <v>204265015731.50305</v>
      </c>
      <c r="P10" s="21">
        <f t="shared" si="1"/>
        <v>203568186249.57196</v>
      </c>
      <c r="Q10" s="21">
        <f t="shared" si="1"/>
        <v>192190662593.02853</v>
      </c>
      <c r="R10" s="21">
        <f t="shared" si="1"/>
        <v>191425263083.22223</v>
      </c>
      <c r="S10" s="21">
        <f t="shared" si="1"/>
        <v>190548422571.6908</v>
      </c>
      <c r="T10" s="21">
        <f t="shared" si="1"/>
        <v>190366719458.76065</v>
      </c>
      <c r="U10" s="21">
        <f t="shared" si="1"/>
        <v>189603651718.59274</v>
      </c>
      <c r="V10" s="21">
        <f t="shared" si="1"/>
        <v>188811922357.01685</v>
      </c>
      <c r="W10" s="21">
        <f t="shared" si="1"/>
        <v>187682829760.77179</v>
      </c>
      <c r="X10" s="21">
        <f t="shared" si="1"/>
        <v>186643661323.41086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169413810527.79724</v>
      </c>
      <c r="E11" s="38">
        <f t="shared" ref="E11:X11" si="2">+E13+E16</f>
        <v>169140404421.66223</v>
      </c>
      <c r="F11" s="38">
        <f t="shared" si="2"/>
        <v>166840424272.93933</v>
      </c>
      <c r="G11" s="38">
        <f t="shared" si="2"/>
        <v>163245427002.11151</v>
      </c>
      <c r="H11" s="38">
        <f t="shared" si="2"/>
        <v>162212896113.60034</v>
      </c>
      <c r="I11" s="38">
        <f t="shared" si="2"/>
        <v>161620778628.50494</v>
      </c>
      <c r="J11" s="38">
        <f t="shared" si="2"/>
        <v>161028661143.40952</v>
      </c>
      <c r="K11" s="38">
        <f t="shared" si="2"/>
        <v>167444159674.19031</v>
      </c>
      <c r="L11" s="38">
        <f t="shared" si="2"/>
        <v>167014087426.07687</v>
      </c>
      <c r="M11" s="38">
        <f t="shared" si="2"/>
        <v>167195214847.74194</v>
      </c>
      <c r="N11" s="38">
        <f t="shared" si="2"/>
        <v>166729506095.22998</v>
      </c>
      <c r="O11" s="38">
        <f t="shared" si="2"/>
        <v>165607034996.1344</v>
      </c>
      <c r="P11" s="38">
        <f t="shared" si="2"/>
        <v>164993560761.74988</v>
      </c>
      <c r="Q11" s="38">
        <f t="shared" si="2"/>
        <v>153695859076.56195</v>
      </c>
      <c r="R11" s="38">
        <f t="shared" si="2"/>
        <v>153011649742.88068</v>
      </c>
      <c r="S11" s="38">
        <f t="shared" si="2"/>
        <v>152247964280.52197</v>
      </c>
      <c r="T11" s="38">
        <f t="shared" si="2"/>
        <v>152187655516.18939</v>
      </c>
      <c r="U11" s="38">
        <f t="shared" si="2"/>
        <v>151563483118.10962</v>
      </c>
      <c r="V11" s="38">
        <f t="shared" si="2"/>
        <v>150923173435.01917</v>
      </c>
      <c r="W11" s="38">
        <f t="shared" si="2"/>
        <v>150011219454.24939</v>
      </c>
      <c r="X11" s="38">
        <f t="shared" si="2"/>
        <v>149354772486.14832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39551959750.864311</v>
      </c>
      <c r="E12" s="38">
        <f t="shared" ref="E12:X12" si="3">+E23+E19</f>
        <v>39446156923.132423</v>
      </c>
      <c r="F12" s="38">
        <f t="shared" si="3"/>
        <v>39352231917.547638</v>
      </c>
      <c r="G12" s="38">
        <f t="shared" si="3"/>
        <v>39267779099.091057</v>
      </c>
      <c r="H12" s="38">
        <f t="shared" si="3"/>
        <v>39190227445.688309</v>
      </c>
      <c r="I12" s="38">
        <f t="shared" si="3"/>
        <v>39114765687.574379</v>
      </c>
      <c r="J12" s="38">
        <f t="shared" si="3"/>
        <v>39037935724.554543</v>
      </c>
      <c r="K12" s="38">
        <f t="shared" si="3"/>
        <v>38963902312.143578</v>
      </c>
      <c r="L12" s="38">
        <f t="shared" si="3"/>
        <v>38887869215.639351</v>
      </c>
      <c r="M12" s="38">
        <f t="shared" si="3"/>
        <v>38813234394.43956</v>
      </c>
      <c r="N12" s="38">
        <f t="shared" si="3"/>
        <v>38735276790.111168</v>
      </c>
      <c r="O12" s="38">
        <f t="shared" si="3"/>
        <v>38657980735.368645</v>
      </c>
      <c r="P12" s="38">
        <f t="shared" si="3"/>
        <v>38574625487.82209</v>
      </c>
      <c r="Q12" s="38">
        <f t="shared" si="3"/>
        <v>38494803516.466583</v>
      </c>
      <c r="R12" s="38">
        <f t="shared" si="3"/>
        <v>38413613340.34156</v>
      </c>
      <c r="S12" s="38">
        <f t="shared" si="3"/>
        <v>38300458291.168823</v>
      </c>
      <c r="T12" s="38">
        <f t="shared" si="3"/>
        <v>38179063942.571259</v>
      </c>
      <c r="U12" s="38">
        <f t="shared" si="3"/>
        <v>38040168600.483116</v>
      </c>
      <c r="V12" s="38">
        <f t="shared" si="3"/>
        <v>37888748921.997673</v>
      </c>
      <c r="W12" s="38">
        <f t="shared" si="3"/>
        <v>37671610306.522385</v>
      </c>
      <c r="X12" s="38">
        <f t="shared" si="3"/>
        <v>37288888837.262535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84489445220.777237</v>
      </c>
      <c r="E13" s="13">
        <f t="shared" ref="E13:X13" si="4">+E14+E15</f>
        <v>84808156599.73764</v>
      </c>
      <c r="F13" s="13">
        <f t="shared" si="4"/>
        <v>83100293936.110168</v>
      </c>
      <c r="G13" s="13">
        <f t="shared" si="4"/>
        <v>80097414150.377762</v>
      </c>
      <c r="H13" s="13">
        <f t="shared" si="4"/>
        <v>79657000746.962006</v>
      </c>
      <c r="I13" s="13">
        <f t="shared" si="4"/>
        <v>79657000746.962006</v>
      </c>
      <c r="J13" s="13">
        <f t="shared" si="4"/>
        <v>79657000746.962006</v>
      </c>
      <c r="K13" s="13">
        <f t="shared" si="4"/>
        <v>86664616762.838211</v>
      </c>
      <c r="L13" s="13">
        <f t="shared" si="4"/>
        <v>86826661999.82019</v>
      </c>
      <c r="M13" s="13">
        <f t="shared" si="4"/>
        <v>87599906906.580658</v>
      </c>
      <c r="N13" s="13">
        <f t="shared" si="4"/>
        <v>87726315639.164124</v>
      </c>
      <c r="O13" s="13">
        <f t="shared" si="4"/>
        <v>87211267292.574097</v>
      </c>
      <c r="P13" s="13">
        <f t="shared" si="4"/>
        <v>87205215810.695099</v>
      </c>
      <c r="Q13" s="13">
        <f t="shared" si="4"/>
        <v>76514936878.012726</v>
      </c>
      <c r="R13" s="13">
        <f t="shared" si="4"/>
        <v>76438150296.837021</v>
      </c>
      <c r="S13" s="13">
        <f t="shared" si="4"/>
        <v>76281887586.983871</v>
      </c>
      <c r="T13" s="13">
        <f t="shared" si="4"/>
        <v>76818855745.713348</v>
      </c>
      <c r="U13" s="13">
        <f t="shared" si="4"/>
        <v>76791960270.695602</v>
      </c>
      <c r="V13" s="13">
        <f t="shared" si="4"/>
        <v>76748927510.667191</v>
      </c>
      <c r="W13" s="13">
        <f t="shared" si="4"/>
        <v>76434250452.959457</v>
      </c>
      <c r="X13" s="13">
        <f t="shared" si="4"/>
        <v>76375080407.920395</v>
      </c>
    </row>
    <row r="14" spans="1:24" ht="15.75">
      <c r="A14" s="8" t="s">
        <v>43</v>
      </c>
      <c r="B14" s="2" t="s">
        <v>27</v>
      </c>
      <c r="C14" s="10"/>
      <c r="D14" s="11">
        <v>921842406.23357093</v>
      </c>
      <c r="E14" s="11">
        <v>920497632.48268318</v>
      </c>
      <c r="F14" s="11">
        <v>916463311.23001981</v>
      </c>
      <c r="G14" s="11">
        <v>909739442.47558093</v>
      </c>
      <c r="H14" s="11">
        <v>888895449.33682036</v>
      </c>
      <c r="I14" s="11">
        <v>888895449.33682036</v>
      </c>
      <c r="J14" s="11">
        <v>888895449.33682036</v>
      </c>
      <c r="K14" s="11">
        <v>825691083.04509485</v>
      </c>
      <c r="L14" s="11">
        <v>905705121.22291768</v>
      </c>
      <c r="M14" s="11">
        <v>800812768.65367103</v>
      </c>
      <c r="N14" s="11">
        <v>790726965.52201271</v>
      </c>
      <c r="O14" s="11">
        <v>506307317.20924795</v>
      </c>
      <c r="P14" s="11">
        <v>509669251.58646739</v>
      </c>
      <c r="Q14" s="11">
        <v>474705134.06338519</v>
      </c>
      <c r="R14" s="11">
        <v>474705134.06338519</v>
      </c>
      <c r="S14" s="11">
        <v>468653652.18439019</v>
      </c>
      <c r="T14" s="11">
        <v>469326039.05983406</v>
      </c>
      <c r="U14" s="11">
        <v>474032747.18794131</v>
      </c>
      <c r="V14" s="11">
        <v>562115427.87109065</v>
      </c>
      <c r="W14" s="11">
        <v>419569410.27698636</v>
      </c>
      <c r="X14" s="11">
        <v>414862702.14887911</v>
      </c>
    </row>
    <row r="15" spans="1:24" ht="15.75">
      <c r="A15" s="8" t="s">
        <v>47</v>
      </c>
      <c r="B15" s="2" t="s">
        <v>6</v>
      </c>
      <c r="C15" s="10"/>
      <c r="D15" s="11">
        <v>83567602814.543671</v>
      </c>
      <c r="E15" s="11">
        <v>83887658967.254959</v>
      </c>
      <c r="F15" s="11">
        <v>82183830624.880142</v>
      </c>
      <c r="G15" s="11">
        <v>79187674707.902176</v>
      </c>
      <c r="H15" s="11">
        <v>78768105297.625183</v>
      </c>
      <c r="I15" s="11">
        <v>78768105297.625183</v>
      </c>
      <c r="J15" s="11">
        <v>78768105297.625183</v>
      </c>
      <c r="K15" s="11">
        <v>85838925679.793121</v>
      </c>
      <c r="L15" s="11">
        <v>85920956878.597275</v>
      </c>
      <c r="M15" s="11">
        <v>86799094137.926987</v>
      </c>
      <c r="N15" s="11">
        <v>86935588673.642105</v>
      </c>
      <c r="O15" s="11">
        <v>86704959975.364853</v>
      </c>
      <c r="P15" s="11">
        <v>86695546559.108627</v>
      </c>
      <c r="Q15" s="11">
        <v>76040231743.949341</v>
      </c>
      <c r="R15" s="11">
        <v>75963445162.773636</v>
      </c>
      <c r="S15" s="11">
        <v>75813233934.799484</v>
      </c>
      <c r="T15" s="11">
        <v>76349529706.653519</v>
      </c>
      <c r="U15" s="11">
        <v>76317927523.50766</v>
      </c>
      <c r="V15" s="11">
        <v>76186812082.796097</v>
      </c>
      <c r="W15" s="11">
        <v>76014681042.682465</v>
      </c>
      <c r="X15" s="11">
        <v>75960217705.771515</v>
      </c>
    </row>
    <row r="16" spans="1:24" ht="15.75">
      <c r="A16" s="15" t="s">
        <v>44</v>
      </c>
      <c r="B16" s="10" t="s">
        <v>11</v>
      </c>
      <c r="C16" s="10"/>
      <c r="D16" s="13">
        <f>+D17+D18</f>
        <v>84924365307.019989</v>
      </c>
      <c r="E16" s="13">
        <f t="shared" ref="E16:X16" si="5">+E17+E18</f>
        <v>84332247821.924576</v>
      </c>
      <c r="F16" s="13">
        <f t="shared" si="5"/>
        <v>83740130336.829163</v>
      </c>
      <c r="G16" s="13">
        <f t="shared" si="5"/>
        <v>83148012851.733749</v>
      </c>
      <c r="H16" s="13">
        <f t="shared" si="5"/>
        <v>82555895366.638336</v>
      </c>
      <c r="I16" s="13">
        <f t="shared" si="5"/>
        <v>81963777881.542923</v>
      </c>
      <c r="J16" s="13">
        <f t="shared" si="5"/>
        <v>81371660396.44751</v>
      </c>
      <c r="K16" s="13">
        <f t="shared" si="5"/>
        <v>80779542911.352097</v>
      </c>
      <c r="L16" s="13">
        <f t="shared" si="5"/>
        <v>80187425426.256683</v>
      </c>
      <c r="M16" s="13">
        <f t="shared" si="5"/>
        <v>79595307941.16127</v>
      </c>
      <c r="N16" s="13">
        <f t="shared" si="5"/>
        <v>79003190456.065857</v>
      </c>
      <c r="O16" s="13">
        <f t="shared" si="5"/>
        <v>78395767703.560303</v>
      </c>
      <c r="P16" s="13">
        <f t="shared" si="5"/>
        <v>77788344951.054764</v>
      </c>
      <c r="Q16" s="13">
        <f t="shared" si="5"/>
        <v>77180922198.54921</v>
      </c>
      <c r="R16" s="13">
        <f t="shared" si="5"/>
        <v>76573499446.043655</v>
      </c>
      <c r="S16" s="13">
        <f t="shared" si="5"/>
        <v>75966076693.538116</v>
      </c>
      <c r="T16" s="13">
        <f t="shared" si="5"/>
        <v>75368799770.476059</v>
      </c>
      <c r="U16" s="13">
        <f t="shared" si="5"/>
        <v>74771522847.414032</v>
      </c>
      <c r="V16" s="13">
        <f t="shared" si="5"/>
        <v>74174245924.351974</v>
      </c>
      <c r="W16" s="13">
        <f t="shared" si="5"/>
        <v>73576969001.289948</v>
      </c>
      <c r="X16" s="13">
        <f t="shared" si="5"/>
        <v>72979692078.227905</v>
      </c>
    </row>
    <row r="17" spans="1:24">
      <c r="A17" s="8" t="s">
        <v>45</v>
      </c>
      <c r="B17" s="2" t="s">
        <v>7</v>
      </c>
      <c r="C17" s="2"/>
      <c r="D17" s="14">
        <v>32607672303.152393</v>
      </c>
      <c r="E17" s="14">
        <v>32379358853.812431</v>
      </c>
      <c r="F17" s="14">
        <v>32151045404.472477</v>
      </c>
      <c r="G17" s="14">
        <v>31922731955.132515</v>
      </c>
      <c r="H17" s="14">
        <v>31694418505.792553</v>
      </c>
      <c r="I17" s="14">
        <v>31466105056.452595</v>
      </c>
      <c r="J17" s="14">
        <v>31237791607.112637</v>
      </c>
      <c r="K17" s="14">
        <v>31009478157.772678</v>
      </c>
      <c r="L17" s="14">
        <v>30781164708.432716</v>
      </c>
      <c r="M17" s="14">
        <v>30552851259.092758</v>
      </c>
      <c r="N17" s="14">
        <v>30324537809.752796</v>
      </c>
      <c r="O17" s="14">
        <v>30092627728.636208</v>
      </c>
      <c r="P17" s="14">
        <v>29860717647.519623</v>
      </c>
      <c r="Q17" s="14">
        <v>29628807566.403038</v>
      </c>
      <c r="R17" s="14">
        <v>29396897485.286446</v>
      </c>
      <c r="S17" s="14">
        <v>29164987404.169857</v>
      </c>
      <c r="T17" s="14">
        <v>28934859841.329983</v>
      </c>
      <c r="U17" s="14">
        <v>28704732278.490112</v>
      </c>
      <c r="V17" s="14">
        <v>28474604715.650238</v>
      </c>
      <c r="W17" s="14">
        <v>28244477152.810371</v>
      </c>
      <c r="X17" s="14">
        <v>28014349589.970497</v>
      </c>
    </row>
    <row r="18" spans="1:24">
      <c r="A18" s="8" t="s">
        <v>46</v>
      </c>
      <c r="B18" s="2" t="s">
        <v>62</v>
      </c>
      <c r="C18" s="2"/>
      <c r="D18" s="14">
        <v>52316693003.867599</v>
      </c>
      <c r="E18" s="14">
        <v>51952888968.112144</v>
      </c>
      <c r="F18" s="14">
        <v>51589084932.356689</v>
      </c>
      <c r="G18" s="14">
        <v>51225280896.601234</v>
      </c>
      <c r="H18" s="14">
        <v>50861476860.845779</v>
      </c>
      <c r="I18" s="14">
        <v>50497672825.090324</v>
      </c>
      <c r="J18" s="14">
        <v>50133868789.334869</v>
      </c>
      <c r="K18" s="14">
        <v>49770064753.579422</v>
      </c>
      <c r="L18" s="14">
        <v>49406260717.823967</v>
      </c>
      <c r="M18" s="14">
        <v>49042456682.068512</v>
      </c>
      <c r="N18" s="14">
        <v>48678652646.313065</v>
      </c>
      <c r="O18" s="14">
        <v>48303139974.924103</v>
      </c>
      <c r="P18" s="14">
        <v>47927627303.535141</v>
      </c>
      <c r="Q18" s="14">
        <v>47552114632.146172</v>
      </c>
      <c r="R18" s="14">
        <v>47176601960.75721</v>
      </c>
      <c r="S18" s="14">
        <v>46801089289.368256</v>
      </c>
      <c r="T18" s="14">
        <v>46433939929.14608</v>
      </c>
      <c r="U18" s="14">
        <v>46066790568.923912</v>
      </c>
      <c r="V18" s="14">
        <v>45699641208.701736</v>
      </c>
      <c r="W18" s="14">
        <v>45332491848.479568</v>
      </c>
      <c r="X18" s="14">
        <v>44965342488.257401</v>
      </c>
    </row>
    <row r="19" spans="1:24" ht="15.75">
      <c r="A19" s="15" t="s">
        <v>48</v>
      </c>
      <c r="B19" s="10" t="s">
        <v>12</v>
      </c>
      <c r="C19" s="10"/>
      <c r="D19" s="13">
        <f>+D20+D21+D22</f>
        <v>39551959750.864311</v>
      </c>
      <c r="E19" s="13">
        <f t="shared" ref="E19:X19" si="6">+E20+E21+E22</f>
        <v>39446156923.132423</v>
      </c>
      <c r="F19" s="13">
        <f t="shared" si="6"/>
        <v>39352231917.547638</v>
      </c>
      <c r="G19" s="13">
        <f t="shared" si="6"/>
        <v>39267779099.091057</v>
      </c>
      <c r="H19" s="13">
        <f t="shared" si="6"/>
        <v>39190227445.688309</v>
      </c>
      <c r="I19" s="13">
        <f t="shared" si="6"/>
        <v>39114765687.574379</v>
      </c>
      <c r="J19" s="13">
        <f t="shared" si="6"/>
        <v>39037935724.554543</v>
      </c>
      <c r="K19" s="13">
        <f t="shared" si="6"/>
        <v>38963902312.143578</v>
      </c>
      <c r="L19" s="13">
        <f t="shared" si="6"/>
        <v>38887869215.639351</v>
      </c>
      <c r="M19" s="13">
        <f t="shared" si="6"/>
        <v>38813234394.43956</v>
      </c>
      <c r="N19" s="13">
        <f t="shared" si="6"/>
        <v>38735276790.111168</v>
      </c>
      <c r="O19" s="13">
        <f t="shared" si="6"/>
        <v>38657980735.368645</v>
      </c>
      <c r="P19" s="13">
        <f t="shared" si="6"/>
        <v>38574625487.82209</v>
      </c>
      <c r="Q19" s="13">
        <f t="shared" si="6"/>
        <v>38494803516.466583</v>
      </c>
      <c r="R19" s="13">
        <f t="shared" si="6"/>
        <v>38413613340.34156</v>
      </c>
      <c r="S19" s="13">
        <f t="shared" si="6"/>
        <v>38300458291.168823</v>
      </c>
      <c r="T19" s="13">
        <f t="shared" si="6"/>
        <v>38179063942.571259</v>
      </c>
      <c r="U19" s="13">
        <f t="shared" si="6"/>
        <v>38040168600.483116</v>
      </c>
      <c r="V19" s="13">
        <f t="shared" si="6"/>
        <v>37888748921.997673</v>
      </c>
      <c r="W19" s="13">
        <f t="shared" si="6"/>
        <v>37671610306.522385</v>
      </c>
      <c r="X19" s="13">
        <f t="shared" si="6"/>
        <v>37288888837.262535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39551959750.864311</v>
      </c>
      <c r="E22" s="11">
        <v>39446156923.132423</v>
      </c>
      <c r="F22" s="11">
        <v>39352231917.547638</v>
      </c>
      <c r="G22" s="11">
        <v>39267779099.091057</v>
      </c>
      <c r="H22" s="11">
        <v>39190227445.688309</v>
      </c>
      <c r="I22" s="11">
        <v>39114765687.574379</v>
      </c>
      <c r="J22" s="11">
        <v>39037935724.554543</v>
      </c>
      <c r="K22" s="11">
        <v>38963902312.143578</v>
      </c>
      <c r="L22" s="11">
        <v>38887869215.639351</v>
      </c>
      <c r="M22" s="11">
        <v>38813234394.43956</v>
      </c>
      <c r="N22" s="11">
        <v>38735276790.111168</v>
      </c>
      <c r="O22" s="11">
        <v>38657980735.368645</v>
      </c>
      <c r="P22" s="11">
        <v>38574625487.82209</v>
      </c>
      <c r="Q22" s="11">
        <v>38494803516.466583</v>
      </c>
      <c r="R22" s="11">
        <v>38413613340.34156</v>
      </c>
      <c r="S22" s="11">
        <v>38300458291.168823</v>
      </c>
      <c r="T22" s="11">
        <v>38179063942.571259</v>
      </c>
      <c r="U22" s="11">
        <v>38040168600.483116</v>
      </c>
      <c r="V22" s="11">
        <v>37888748921.997673</v>
      </c>
      <c r="W22" s="11">
        <v>37671610306.522385</v>
      </c>
      <c r="X22" s="11">
        <v>37288888837.262535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1850779496.8504319</v>
      </c>
      <c r="E35" s="11">
        <v>1679641611.320776</v>
      </c>
      <c r="F35" s="11">
        <v>1520114458.263588</v>
      </c>
      <c r="G35" s="11">
        <v>1474463673.2361801</v>
      </c>
      <c r="H35" s="11">
        <v>1508377763.2266099</v>
      </c>
      <c r="I35" s="11">
        <v>1603586833.9725709</v>
      </c>
      <c r="J35" s="11">
        <v>1641317843.1781549</v>
      </c>
      <c r="K35" s="11">
        <v>1706943646.102591</v>
      </c>
      <c r="L35" s="11">
        <v>1767239837.434103</v>
      </c>
      <c r="M35" s="11">
        <v>1824069089.1261489</v>
      </c>
      <c r="N35" s="11">
        <v>1843336064.131542</v>
      </c>
      <c r="O35" s="11">
        <v>1897777764.3151829</v>
      </c>
      <c r="P35" s="11">
        <v>1987599177.162899</v>
      </c>
      <c r="Q35" s="11">
        <v>2126823236.4088621</v>
      </c>
      <c r="R35" s="11">
        <v>2352806839.306747</v>
      </c>
      <c r="S35" s="11">
        <v>2523471601.8353019</v>
      </c>
      <c r="T35" s="11">
        <v>2739404175.2750401</v>
      </c>
      <c r="U35" s="11">
        <v>3019449235.729331</v>
      </c>
      <c r="V35" s="11">
        <v>3288920135.2973289</v>
      </c>
      <c r="W35" s="11">
        <v>3247196867.0313592</v>
      </c>
      <c r="X35" s="11">
        <v>3453886258.4145889</v>
      </c>
    </row>
    <row r="36" spans="1:24" ht="15.75">
      <c r="A36" s="25">
        <v>5</v>
      </c>
      <c r="B36" s="9" t="s">
        <v>9</v>
      </c>
      <c r="C36" s="10"/>
      <c r="D36" s="11">
        <v>2192552.9999999995</v>
      </c>
      <c r="E36" s="11">
        <v>2226469.0000000009</v>
      </c>
      <c r="F36" s="11">
        <v>2251861.0000000009</v>
      </c>
      <c r="G36" s="11">
        <v>2271236</v>
      </c>
      <c r="H36" s="11">
        <v>2288369.9999999995</v>
      </c>
      <c r="I36" s="11">
        <v>2306131.0000000005</v>
      </c>
      <c r="J36" s="11">
        <v>2325369</v>
      </c>
      <c r="K36" s="11">
        <v>2345618</v>
      </c>
      <c r="L36" s="11">
        <v>2366894.9999999995</v>
      </c>
      <c r="M36" s="11">
        <v>2388862</v>
      </c>
      <c r="N36" s="11">
        <v>2411368.9999999995</v>
      </c>
      <c r="O36" s="11">
        <v>2434515.0000000005</v>
      </c>
      <c r="P36" s="11">
        <v>2458852.9999999991</v>
      </c>
      <c r="Q36" s="11">
        <v>2485177</v>
      </c>
      <c r="R36" s="11">
        <v>2514462</v>
      </c>
      <c r="S36" s="11">
        <v>2547338.9999999991</v>
      </c>
      <c r="T36" s="11">
        <v>2584143.0000000005</v>
      </c>
      <c r="U36" s="11">
        <v>2624509.0000000005</v>
      </c>
      <c r="V36" s="11">
        <v>2667474</v>
      </c>
      <c r="W36" s="11">
        <v>2711658.9999999991</v>
      </c>
      <c r="X36" s="11">
        <v>2756000.9999999991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106016.54501680312</v>
      </c>
      <c r="E39" s="11">
        <f t="shared" si="8"/>
        <v>104508.91991522533</v>
      </c>
      <c r="F39" s="11">
        <f t="shared" si="8"/>
        <v>102457.51033365833</v>
      </c>
      <c r="G39" s="11">
        <f t="shared" si="8"/>
        <v>100172.7699071543</v>
      </c>
      <c r="H39" s="11">
        <f t="shared" si="8"/>
        <v>99114.886010300543</v>
      </c>
      <c r="I39" s="11">
        <f t="shared" si="8"/>
        <v>98125.706753304694</v>
      </c>
      <c r="J39" s="11">
        <f t="shared" si="8"/>
        <v>97230.666275422103</v>
      </c>
      <c r="K39" s="11">
        <f t="shared" si="8"/>
        <v>99325.769223027179</v>
      </c>
      <c r="L39" s="11">
        <f t="shared" si="8"/>
        <v>98438.040353915741</v>
      </c>
      <c r="M39" s="11">
        <f t="shared" si="8"/>
        <v>97772.360184716395</v>
      </c>
      <c r="N39" s="11">
        <f t="shared" si="8"/>
        <v>96860.247630766229</v>
      </c>
      <c r="O39" s="11">
        <f t="shared" si="8"/>
        <v>95626.801470717823</v>
      </c>
      <c r="P39" s="11">
        <f t="shared" si="8"/>
        <v>94582.050445009518</v>
      </c>
      <c r="Q39" s="11">
        <f t="shared" si="8"/>
        <v>89243.120331973405</v>
      </c>
      <c r="R39" s="11">
        <f t="shared" si="8"/>
        <v>88138.557914172066</v>
      </c>
      <c r="S39" s="11">
        <f t="shared" si="8"/>
        <v>86886.616989035887</v>
      </c>
      <c r="T39" s="11">
        <f t="shared" si="8"/>
        <v>85995.962971743924</v>
      </c>
      <c r="U39" s="11">
        <f t="shared" si="8"/>
        <v>84973.91793483228</v>
      </c>
      <c r="V39" s="11">
        <f t="shared" si="8"/>
        <v>84262.041230942705</v>
      </c>
      <c r="W39" s="11">
        <f t="shared" si="8"/>
        <v>83345.889051400591</v>
      </c>
      <c r="X39" s="11">
        <f t="shared" si="8"/>
        <v>83183.192756328819</v>
      </c>
    </row>
    <row r="40" spans="1:24" ht="15.75">
      <c r="B40" s="20" t="s">
        <v>5</v>
      </c>
      <c r="C40" s="7"/>
      <c r="D40" s="11">
        <f t="shared" ref="D40:X40" si="9">+D8/D36</f>
        <v>4871.4203316435705</v>
      </c>
      <c r="E40" s="11">
        <f t="shared" si="9"/>
        <v>4965.8206040648674</v>
      </c>
      <c r="F40" s="11">
        <f t="shared" si="9"/>
        <v>4990.0703115453543</v>
      </c>
      <c r="G40" s="11">
        <f t="shared" si="9"/>
        <v>5052.6262576951658</v>
      </c>
      <c r="H40" s="11">
        <f t="shared" si="9"/>
        <v>5093.891899768113</v>
      </c>
      <c r="I40" s="11">
        <f t="shared" si="9"/>
        <v>5020.7380564202813</v>
      </c>
      <c r="J40" s="11">
        <f t="shared" si="9"/>
        <v>5047.0031009557897</v>
      </c>
      <c r="K40" s="11">
        <f t="shared" si="9"/>
        <v>5110.3205603954875</v>
      </c>
      <c r="L40" s="11">
        <f t="shared" si="9"/>
        <v>5160.2390871266771</v>
      </c>
      <c r="M40" s="11">
        <f t="shared" si="9"/>
        <v>5174.1286467449509</v>
      </c>
      <c r="N40" s="11">
        <f t="shared" si="9"/>
        <v>5205.7586980368233</v>
      </c>
      <c r="O40" s="11">
        <f t="shared" si="9"/>
        <v>5185.0263887682559</v>
      </c>
      <c r="P40" s="11">
        <f t="shared" si="9"/>
        <v>5152.5696541916914</v>
      </c>
      <c r="Q40" s="11">
        <f t="shared" si="9"/>
        <v>5166.6226519629427</v>
      </c>
      <c r="R40" s="11">
        <f t="shared" si="9"/>
        <v>5171.9535857084984</v>
      </c>
      <c r="S40" s="11">
        <f t="shared" si="9"/>
        <v>5178.0583713319784</v>
      </c>
      <c r="T40" s="11">
        <f t="shared" si="9"/>
        <v>5329.3815695463927</v>
      </c>
      <c r="U40" s="11">
        <f t="shared" si="9"/>
        <v>5671.67044306758</v>
      </c>
      <c r="V40" s="11">
        <f t="shared" si="9"/>
        <v>6444.120556291442</v>
      </c>
      <c r="W40" s="11">
        <f t="shared" si="9"/>
        <v>7069.4935689095328</v>
      </c>
      <c r="X40" s="11">
        <f t="shared" si="9"/>
        <v>8362.3436656017529</v>
      </c>
    </row>
    <row r="41" spans="1:24" ht="15.75">
      <c r="B41" s="20" t="s">
        <v>38</v>
      </c>
      <c r="C41" s="7"/>
      <c r="D41" s="37">
        <f>+D9/D36</f>
        <v>5838.0692668131805</v>
      </c>
      <c r="E41" s="37">
        <f t="shared" ref="E41:X41" si="10">+E9/E36</f>
        <v>5858.1832648132749</v>
      </c>
      <c r="F41" s="37">
        <f t="shared" si="10"/>
        <v>5901.9942905661028</v>
      </c>
      <c r="G41" s="37">
        <f t="shared" si="10"/>
        <v>5955.8269068561813</v>
      </c>
      <c r="H41" s="37">
        <f t="shared" si="10"/>
        <v>6009.3860404700499</v>
      </c>
      <c r="I41" s="37">
        <f t="shared" si="10"/>
        <v>6060.6748922049464</v>
      </c>
      <c r="J41" s="37">
        <f t="shared" si="10"/>
        <v>6147.1688082112942</v>
      </c>
      <c r="K41" s="37">
        <f t="shared" si="10"/>
        <v>6218.1439069835442</v>
      </c>
      <c r="L41" s="37">
        <f t="shared" si="10"/>
        <v>6285.3674487632288</v>
      </c>
      <c r="M41" s="37">
        <f t="shared" si="10"/>
        <v>6361.1658379931559</v>
      </c>
      <c r="N41" s="37">
        <f t="shared" si="10"/>
        <v>6447.7939452176552</v>
      </c>
      <c r="O41" s="37">
        <f t="shared" si="10"/>
        <v>6537.9931247617915</v>
      </c>
      <c r="P41" s="37">
        <f t="shared" si="10"/>
        <v>6639.5839366455648</v>
      </c>
      <c r="Q41" s="37">
        <f t="shared" si="10"/>
        <v>6741.6991553868529</v>
      </c>
      <c r="R41" s="37">
        <f t="shared" si="10"/>
        <v>6836.8942420823714</v>
      </c>
      <c r="S41" s="37">
        <f t="shared" si="10"/>
        <v>6905.6279627377417</v>
      </c>
      <c r="T41" s="37">
        <f t="shared" si="10"/>
        <v>6999.3271292100853</v>
      </c>
      <c r="U41" s="37">
        <f t="shared" si="10"/>
        <v>7058.7719622112772</v>
      </c>
      <c r="V41" s="37">
        <f t="shared" si="10"/>
        <v>7034.8793565289989</v>
      </c>
      <c r="W41" s="37">
        <f t="shared" si="10"/>
        <v>7063.1095343788993</v>
      </c>
      <c r="X41" s="37">
        <f t="shared" si="10"/>
        <v>7098.2099032191691</v>
      </c>
    </row>
    <row r="42" spans="1:24" ht="15.75">
      <c r="B42" s="20" t="s">
        <v>10</v>
      </c>
      <c r="C42" s="9"/>
      <c r="D42" s="11">
        <f t="shared" ref="D42:X42" si="11">+D10/D36</f>
        <v>95307.055418346383</v>
      </c>
      <c r="E42" s="11">
        <f t="shared" si="11"/>
        <v>93684.916046347178</v>
      </c>
      <c r="F42" s="11">
        <f t="shared" si="11"/>
        <v>91565.445731546875</v>
      </c>
      <c r="G42" s="11">
        <f t="shared" si="11"/>
        <v>89164.316742602954</v>
      </c>
      <c r="H42" s="11">
        <f t="shared" si="11"/>
        <v>88011.608070062386</v>
      </c>
      <c r="I42" s="11">
        <f t="shared" si="11"/>
        <v>87044.293804679473</v>
      </c>
      <c r="J42" s="11">
        <f t="shared" si="11"/>
        <v>86036.494366255007</v>
      </c>
      <c r="K42" s="11">
        <f t="shared" si="11"/>
        <v>87997.304755648147</v>
      </c>
      <c r="L42" s="11">
        <f t="shared" si="11"/>
        <v>86992.433818025835</v>
      </c>
      <c r="M42" s="11">
        <f t="shared" si="11"/>
        <v>86237.06569997828</v>
      </c>
      <c r="N42" s="11">
        <f t="shared" si="11"/>
        <v>85206.694987511743</v>
      </c>
      <c r="O42" s="11">
        <f t="shared" si="11"/>
        <v>83903.781957187777</v>
      </c>
      <c r="P42" s="11">
        <f t="shared" si="11"/>
        <v>82789.896854172272</v>
      </c>
      <c r="Q42" s="11">
        <f t="shared" si="11"/>
        <v>77334.798524623606</v>
      </c>
      <c r="R42" s="11">
        <f t="shared" si="11"/>
        <v>76129.710086381194</v>
      </c>
      <c r="S42" s="11">
        <f t="shared" si="11"/>
        <v>74802.930654966171</v>
      </c>
      <c r="T42" s="11">
        <f t="shared" si="11"/>
        <v>73667.254272987455</v>
      </c>
      <c r="U42" s="11">
        <f t="shared" si="11"/>
        <v>72243.475529553412</v>
      </c>
      <c r="V42" s="11">
        <f t="shared" si="11"/>
        <v>70783.041318122254</v>
      </c>
      <c r="W42" s="11">
        <f t="shared" si="11"/>
        <v>69213.285948112156</v>
      </c>
      <c r="X42" s="11">
        <f t="shared" si="11"/>
        <v>67722.639187507884</v>
      </c>
    </row>
    <row r="43" spans="1:24" ht="15.75">
      <c r="B43" s="26" t="s">
        <v>32</v>
      </c>
      <c r="C43" s="9"/>
      <c r="D43" s="11">
        <f t="shared" ref="D43:X43" si="12">+D11/D36</f>
        <v>77267.82911418665</v>
      </c>
      <c r="E43" s="11">
        <f t="shared" si="12"/>
        <v>75968.003336970854</v>
      </c>
      <c r="F43" s="11">
        <f t="shared" si="12"/>
        <v>74090.018998925443</v>
      </c>
      <c r="G43" s="11">
        <f t="shared" si="12"/>
        <v>71875.149479011219</v>
      </c>
      <c r="H43" s="11">
        <f t="shared" si="12"/>
        <v>70885.781632166298</v>
      </c>
      <c r="I43" s="11">
        <f t="shared" si="12"/>
        <v>70083.086619322537</v>
      </c>
      <c r="J43" s="11">
        <f t="shared" si="12"/>
        <v>69248.648770758329</v>
      </c>
      <c r="K43" s="11">
        <f t="shared" si="12"/>
        <v>71385.945910284761</v>
      </c>
      <c r="L43" s="11">
        <f t="shared" si="12"/>
        <v>70562.524922346332</v>
      </c>
      <c r="M43" s="11">
        <f t="shared" si="12"/>
        <v>69989.482376019179</v>
      </c>
      <c r="N43" s="11">
        <f t="shared" si="12"/>
        <v>69143.090955896841</v>
      </c>
      <c r="O43" s="11">
        <f t="shared" si="12"/>
        <v>68024.65172575826</v>
      </c>
      <c r="P43" s="11">
        <f t="shared" si="12"/>
        <v>67101.840070044826</v>
      </c>
      <c r="Q43" s="11">
        <f t="shared" si="12"/>
        <v>61845.035213412142</v>
      </c>
      <c r="R43" s="11">
        <f t="shared" si="12"/>
        <v>60852.639547895604</v>
      </c>
      <c r="S43" s="11">
        <f t="shared" si="12"/>
        <v>59767.453126781329</v>
      </c>
      <c r="T43" s="11">
        <f t="shared" si="12"/>
        <v>58892.892350070935</v>
      </c>
      <c r="U43" s="11">
        <f t="shared" si="12"/>
        <v>57749.271623038665</v>
      </c>
      <c r="V43" s="11">
        <f t="shared" si="12"/>
        <v>56579.060727496937</v>
      </c>
      <c r="W43" s="11">
        <f t="shared" si="12"/>
        <v>55320.8273806734</v>
      </c>
      <c r="X43" s="11">
        <f t="shared" si="12"/>
        <v>54192.568321328028</v>
      </c>
    </row>
    <row r="44" spans="1:24" ht="15.75">
      <c r="B44" s="26" t="s">
        <v>33</v>
      </c>
      <c r="C44" s="9"/>
      <c r="D44" s="11">
        <f t="shared" ref="D44:X44" si="13">+D12/D36</f>
        <v>18039.226304159725</v>
      </c>
      <c r="E44" s="11">
        <f t="shared" si="13"/>
        <v>17716.912709376331</v>
      </c>
      <c r="F44" s="11">
        <f t="shared" si="13"/>
        <v>17475.426732621429</v>
      </c>
      <c r="G44" s="11">
        <f t="shared" si="13"/>
        <v>17289.167263591742</v>
      </c>
      <c r="H44" s="11">
        <f t="shared" si="13"/>
        <v>17125.826437896107</v>
      </c>
      <c r="I44" s="11">
        <f t="shared" si="13"/>
        <v>16961.207185356932</v>
      </c>
      <c r="J44" s="11">
        <f t="shared" si="13"/>
        <v>16787.845595496688</v>
      </c>
      <c r="K44" s="11">
        <f t="shared" si="13"/>
        <v>16611.358845363386</v>
      </c>
      <c r="L44" s="11">
        <f t="shared" si="13"/>
        <v>16429.908895679513</v>
      </c>
      <c r="M44" s="11">
        <f t="shared" si="13"/>
        <v>16247.58332395909</v>
      </c>
      <c r="N44" s="11">
        <f t="shared" si="13"/>
        <v>16063.604031614894</v>
      </c>
      <c r="O44" s="11">
        <f t="shared" si="13"/>
        <v>15879.130231429519</v>
      </c>
      <c r="P44" s="11">
        <f t="shared" si="13"/>
        <v>15688.056784127439</v>
      </c>
      <c r="Q44" s="11">
        <f t="shared" si="13"/>
        <v>15489.763311211469</v>
      </c>
      <c r="R44" s="11">
        <f t="shared" si="13"/>
        <v>15277.070538485592</v>
      </c>
      <c r="S44" s="11">
        <f t="shared" si="13"/>
        <v>15035.477528184838</v>
      </c>
      <c r="T44" s="11">
        <f t="shared" si="13"/>
        <v>14774.361922916514</v>
      </c>
      <c r="U44" s="11">
        <f t="shared" si="13"/>
        <v>14494.203906514746</v>
      </c>
      <c r="V44" s="11">
        <f t="shared" si="13"/>
        <v>14203.980590625315</v>
      </c>
      <c r="W44" s="11">
        <f t="shared" si="13"/>
        <v>13892.458567438751</v>
      </c>
      <c r="X44" s="11">
        <f t="shared" si="13"/>
        <v>13530.070866179856</v>
      </c>
    </row>
    <row r="45" spans="1:24" ht="15.75">
      <c r="B45" s="10" t="s">
        <v>31</v>
      </c>
      <c r="C45" s="9"/>
      <c r="D45" s="11">
        <f t="shared" ref="D45:X45" si="14">+D13/D36</f>
        <v>38534.733354576725</v>
      </c>
      <c r="E45" s="11">
        <f t="shared" si="14"/>
        <v>38090.876899582974</v>
      </c>
      <c r="F45" s="11">
        <f t="shared" si="14"/>
        <v>36902.941138955794</v>
      </c>
      <c r="G45" s="11">
        <f t="shared" si="14"/>
        <v>35266.002366278874</v>
      </c>
      <c r="H45" s="11">
        <f t="shared" si="14"/>
        <v>34809.493546481564</v>
      </c>
      <c r="I45" s="11">
        <f t="shared" si="14"/>
        <v>34541.403219054766</v>
      </c>
      <c r="J45" s="11">
        <f t="shared" si="14"/>
        <v>34255.638888693364</v>
      </c>
      <c r="K45" s="11">
        <f t="shared" si="14"/>
        <v>36947.455537448215</v>
      </c>
      <c r="L45" s="11">
        <f t="shared" si="14"/>
        <v>36683.782761728005</v>
      </c>
      <c r="M45" s="11">
        <f t="shared" si="14"/>
        <v>36670.141224809413</v>
      </c>
      <c r="N45" s="11">
        <f t="shared" si="14"/>
        <v>36380.295027083841</v>
      </c>
      <c r="O45" s="11">
        <f t="shared" si="14"/>
        <v>35822.850667411818</v>
      </c>
      <c r="P45" s="11">
        <f t="shared" si="14"/>
        <v>35465.811014605235</v>
      </c>
      <c r="Q45" s="11">
        <f t="shared" si="14"/>
        <v>30788.526080038857</v>
      </c>
      <c r="R45" s="11">
        <f t="shared" si="14"/>
        <v>30399.405637005857</v>
      </c>
      <c r="S45" s="11">
        <f t="shared" si="14"/>
        <v>29945.714954697392</v>
      </c>
      <c r="T45" s="11">
        <f t="shared" si="14"/>
        <v>29727.014234782415</v>
      </c>
      <c r="U45" s="11">
        <f t="shared" si="14"/>
        <v>29259.553032851323</v>
      </c>
      <c r="V45" s="11">
        <f t="shared" si="14"/>
        <v>28772.1370520077</v>
      </c>
      <c r="W45" s="11">
        <f t="shared" si="14"/>
        <v>28187.264863671826</v>
      </c>
      <c r="X45" s="11">
        <f t="shared" si="14"/>
        <v>27712.283271276177</v>
      </c>
    </row>
    <row r="46" spans="1:24" ht="15.75">
      <c r="B46" s="10" t="s">
        <v>11</v>
      </c>
      <c r="C46" s="9"/>
      <c r="D46" s="11">
        <f t="shared" ref="D46:X46" si="15">+D16/D36</f>
        <v>38733.095759609918</v>
      </c>
      <c r="E46" s="11">
        <f t="shared" si="15"/>
        <v>37877.126437387873</v>
      </c>
      <c r="F46" s="11">
        <f t="shared" si="15"/>
        <v>37187.077859969657</v>
      </c>
      <c r="G46" s="11">
        <f t="shared" si="15"/>
        <v>36609.147112732338</v>
      </c>
      <c r="H46" s="11">
        <f t="shared" si="15"/>
        <v>36076.288085684726</v>
      </c>
      <c r="I46" s="11">
        <f t="shared" si="15"/>
        <v>35541.683400267764</v>
      </c>
      <c r="J46" s="11">
        <f t="shared" si="15"/>
        <v>34993.009882064958</v>
      </c>
      <c r="K46" s="11">
        <f t="shared" si="15"/>
        <v>34438.490372836539</v>
      </c>
      <c r="L46" s="11">
        <f t="shared" si="15"/>
        <v>33878.74216061832</v>
      </c>
      <c r="M46" s="11">
        <f t="shared" si="15"/>
        <v>33319.341151209766</v>
      </c>
      <c r="N46" s="11">
        <f t="shared" si="15"/>
        <v>32762.795928813001</v>
      </c>
      <c r="O46" s="11">
        <f t="shared" si="15"/>
        <v>32201.801058346442</v>
      </c>
      <c r="P46" s="11">
        <f t="shared" si="15"/>
        <v>31636.029055439587</v>
      </c>
      <c r="Q46" s="11">
        <f t="shared" si="15"/>
        <v>31056.509133373282</v>
      </c>
      <c r="R46" s="11">
        <f t="shared" si="15"/>
        <v>30453.233910889747</v>
      </c>
      <c r="S46" s="11">
        <f t="shared" si="15"/>
        <v>29821.738172083944</v>
      </c>
      <c r="T46" s="11">
        <f t="shared" si="15"/>
        <v>29165.878115288528</v>
      </c>
      <c r="U46" s="11">
        <f t="shared" si="15"/>
        <v>28489.718590187353</v>
      </c>
      <c r="V46" s="11">
        <f t="shared" si="15"/>
        <v>27806.923675489237</v>
      </c>
      <c r="W46" s="11">
        <f t="shared" si="15"/>
        <v>27133.562517001574</v>
      </c>
      <c r="X46" s="11">
        <f t="shared" si="15"/>
        <v>26480.285050051843</v>
      </c>
    </row>
    <row r="47" spans="1:24" ht="15.75">
      <c r="B47" s="10" t="s">
        <v>12</v>
      </c>
      <c r="C47" s="9"/>
      <c r="D47" s="11">
        <f t="shared" ref="D47:X47" si="16">+D19/D36</f>
        <v>18039.226304159725</v>
      </c>
      <c r="E47" s="11">
        <f t="shared" si="16"/>
        <v>17716.912709376331</v>
      </c>
      <c r="F47" s="11">
        <f t="shared" si="16"/>
        <v>17475.426732621429</v>
      </c>
      <c r="G47" s="11">
        <f t="shared" si="16"/>
        <v>17289.167263591742</v>
      </c>
      <c r="H47" s="11">
        <f t="shared" si="16"/>
        <v>17125.826437896107</v>
      </c>
      <c r="I47" s="11">
        <f t="shared" si="16"/>
        <v>16961.207185356932</v>
      </c>
      <c r="J47" s="11">
        <f t="shared" si="16"/>
        <v>16787.845595496688</v>
      </c>
      <c r="K47" s="11">
        <f t="shared" si="16"/>
        <v>16611.358845363386</v>
      </c>
      <c r="L47" s="11">
        <f t="shared" si="16"/>
        <v>16429.908895679513</v>
      </c>
      <c r="M47" s="11">
        <f t="shared" si="16"/>
        <v>16247.58332395909</v>
      </c>
      <c r="N47" s="11">
        <f t="shared" si="16"/>
        <v>16063.604031614894</v>
      </c>
      <c r="O47" s="11">
        <f t="shared" si="16"/>
        <v>15879.130231429519</v>
      </c>
      <c r="P47" s="11">
        <f t="shared" si="16"/>
        <v>15688.056784127439</v>
      </c>
      <c r="Q47" s="11">
        <f t="shared" si="16"/>
        <v>15489.763311211469</v>
      </c>
      <c r="R47" s="11">
        <f t="shared" si="16"/>
        <v>15277.070538485592</v>
      </c>
      <c r="S47" s="11">
        <f t="shared" si="16"/>
        <v>15035.477528184838</v>
      </c>
      <c r="T47" s="11">
        <f t="shared" si="16"/>
        <v>14774.361922916514</v>
      </c>
      <c r="U47" s="11">
        <f t="shared" si="16"/>
        <v>14494.203906514746</v>
      </c>
      <c r="V47" s="11">
        <f t="shared" si="16"/>
        <v>14203.980590625315</v>
      </c>
      <c r="W47" s="11">
        <f t="shared" si="16"/>
        <v>13892.458567438751</v>
      </c>
      <c r="X47" s="11">
        <f t="shared" si="16"/>
        <v>13530.070866179856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844.12075641976833</v>
      </c>
      <c r="E50" s="11">
        <f t="shared" ref="E50:X50" si="18">+E35/E36</f>
        <v>754.39703464129764</v>
      </c>
      <c r="F50" s="11">
        <f t="shared" si="18"/>
        <v>675.04808612236161</v>
      </c>
      <c r="G50" s="11">
        <f t="shared" si="18"/>
        <v>649.18998872692225</v>
      </c>
      <c r="H50" s="11">
        <f t="shared" si="18"/>
        <v>659.14942217675036</v>
      </c>
      <c r="I50" s="11">
        <f t="shared" si="18"/>
        <v>695.35808415591771</v>
      </c>
      <c r="J50" s="11">
        <f t="shared" si="18"/>
        <v>705.83113612426882</v>
      </c>
      <c r="K50" s="11">
        <f t="shared" si="18"/>
        <v>727.71595635034816</v>
      </c>
      <c r="L50" s="11">
        <f t="shared" si="18"/>
        <v>746.64902221437933</v>
      </c>
      <c r="M50" s="11">
        <f t="shared" si="18"/>
        <v>763.57239937934844</v>
      </c>
      <c r="N50" s="11">
        <f t="shared" si="18"/>
        <v>764.43549872771121</v>
      </c>
      <c r="O50" s="11">
        <f t="shared" si="18"/>
        <v>779.53011762719984</v>
      </c>
      <c r="P50" s="11">
        <f t="shared" si="18"/>
        <v>808.34404381347713</v>
      </c>
      <c r="Q50" s="11">
        <f t="shared" si="18"/>
        <v>855.80352482292494</v>
      </c>
      <c r="R50" s="11">
        <f t="shared" si="18"/>
        <v>935.70984143198302</v>
      </c>
      <c r="S50" s="11">
        <f t="shared" si="18"/>
        <v>990.6304586218414</v>
      </c>
      <c r="T50" s="11">
        <f t="shared" si="18"/>
        <v>1060.0822691604294</v>
      </c>
      <c r="U50" s="11">
        <f t="shared" si="18"/>
        <v>1150.4815703544284</v>
      </c>
      <c r="V50" s="11">
        <f t="shared" si="18"/>
        <v>1232.9717685335747</v>
      </c>
      <c r="W50" s="11">
        <f t="shared" si="18"/>
        <v>1197.4945474454421</v>
      </c>
      <c r="X50" s="11">
        <f t="shared" si="18"/>
        <v>1253.2238770648451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-1.4220658684348186</v>
      </c>
      <c r="F53" s="32">
        <f>IFERROR(((F39/$D39)-1)*100,0)</f>
        <v>-3.357055903473094</v>
      </c>
      <c r="G53" s="32">
        <f>IFERROR(((G39/$D39)-1)*100,0)</f>
        <v>-5.5121350245120766</v>
      </c>
      <c r="H53" s="32">
        <f t="shared" ref="H53:X53" si="19">IFERROR(((H39/$D39)-1)*100,0)</f>
        <v>-6.509982951631466</v>
      </c>
      <c r="I53" s="32">
        <f t="shared" si="19"/>
        <v>-7.4430252959552412</v>
      </c>
      <c r="J53" s="32">
        <f t="shared" si="19"/>
        <v>-8.2872713310818575</v>
      </c>
      <c r="K53" s="32">
        <f t="shared" si="19"/>
        <v>-6.3110675722506171</v>
      </c>
      <c r="L53" s="32">
        <f t="shared" si="19"/>
        <v>-7.1484169397203257</v>
      </c>
      <c r="M53" s="32">
        <f t="shared" si="19"/>
        <v>-7.7763190931944282</v>
      </c>
      <c r="N53" s="32">
        <f t="shared" si="19"/>
        <v>-8.6366683469883512</v>
      </c>
      <c r="O53" s="32">
        <f t="shared" si="19"/>
        <v>-9.8001152031869871</v>
      </c>
      <c r="P53" s="32">
        <f t="shared" si="19"/>
        <v>-10.785575562740036</v>
      </c>
      <c r="Q53" s="32">
        <f t="shared" si="19"/>
        <v>-15.821516049378149</v>
      </c>
      <c r="R53" s="32">
        <f t="shared" si="19"/>
        <v>-16.863393444671757</v>
      </c>
      <c r="S53" s="32">
        <f t="shared" si="19"/>
        <v>-18.044285469532362</v>
      </c>
      <c r="T53" s="32">
        <f t="shared" si="19"/>
        <v>-18.884393980096249</v>
      </c>
      <c r="U53" s="32">
        <f t="shared" si="19"/>
        <v>-19.848436938437942</v>
      </c>
      <c r="V53" s="32">
        <f t="shared" si="19"/>
        <v>-20.519913927031329</v>
      </c>
      <c r="W53" s="32">
        <f t="shared" si="19"/>
        <v>-21.384073553622539</v>
      </c>
      <c r="X53" s="32">
        <f t="shared" si="19"/>
        <v>-21.537536671144419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1.9378387820097487</v>
      </c>
      <c r="F54" s="32">
        <f t="shared" ref="F54:I54" si="21">IFERROR(((F40/$D40)-1)*100,0)</f>
        <v>2.4356342057174185</v>
      </c>
      <c r="G54" s="32">
        <f t="shared" si="21"/>
        <v>3.7197760348152586</v>
      </c>
      <c r="H54" s="32">
        <f t="shared" si="21"/>
        <v>4.5668727594582847</v>
      </c>
      <c r="I54" s="32">
        <f t="shared" si="21"/>
        <v>3.0651784204861032</v>
      </c>
      <c r="J54" s="32">
        <f t="shared" ref="J54:X54" si="22">IFERROR(((J40/$D40)-1)*100,0)</f>
        <v>3.6043444695518456</v>
      </c>
      <c r="K54" s="32">
        <f t="shared" si="22"/>
        <v>4.9041185627132</v>
      </c>
      <c r="L54" s="32">
        <f t="shared" si="22"/>
        <v>5.9288407860641712</v>
      </c>
      <c r="M54" s="32">
        <f t="shared" si="22"/>
        <v>6.2139641930518685</v>
      </c>
      <c r="N54" s="32">
        <f t="shared" si="22"/>
        <v>6.8632625319041241</v>
      </c>
      <c r="O54" s="32">
        <f t="shared" si="22"/>
        <v>6.4376718857039661</v>
      </c>
      <c r="P54" s="32">
        <f t="shared" si="22"/>
        <v>5.7714034800455005</v>
      </c>
      <c r="Q54" s="32">
        <f t="shared" si="22"/>
        <v>6.0598819281064475</v>
      </c>
      <c r="R54" s="32">
        <f t="shared" si="22"/>
        <v>6.1693147707401863</v>
      </c>
      <c r="S54" s="32">
        <f t="shared" si="22"/>
        <v>6.2946331626642982</v>
      </c>
      <c r="T54" s="32">
        <f t="shared" si="22"/>
        <v>9.4009797292181183</v>
      </c>
      <c r="U54" s="32">
        <f t="shared" si="22"/>
        <v>16.427449428368512</v>
      </c>
      <c r="V54" s="32">
        <f t="shared" si="22"/>
        <v>32.284223441610862</v>
      </c>
      <c r="W54" s="32">
        <f t="shared" si="22"/>
        <v>45.121814329751196</v>
      </c>
      <c r="X54" s="39">
        <f t="shared" si="22"/>
        <v>71.661304020143504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0.34453167786880901</v>
      </c>
      <c r="F55" s="32">
        <f t="shared" ref="F55:I55" si="23">IFERROR(((F41/$D41)-1)*100,0)</f>
        <v>1.0949685731943548</v>
      </c>
      <c r="G55" s="32">
        <f t="shared" si="23"/>
        <v>2.0170647976446743</v>
      </c>
      <c r="H55" s="32">
        <f t="shared" si="23"/>
        <v>2.9344765508475312</v>
      </c>
      <c r="I55" s="32">
        <f t="shared" si="23"/>
        <v>3.8130007579248781</v>
      </c>
      <c r="J55" s="32">
        <f t="shared" ref="J55:X55" si="24">IFERROR(((J41/$D41)-1)*100,0)</f>
        <v>5.294550771351858</v>
      </c>
      <c r="K55" s="32">
        <f t="shared" si="24"/>
        <v>6.5102797311932914</v>
      </c>
      <c r="L55" s="32">
        <f t="shared" si="24"/>
        <v>7.6617484566813721</v>
      </c>
      <c r="M55" s="32">
        <f t="shared" si="24"/>
        <v>8.960095320443461</v>
      </c>
      <c r="N55" s="32">
        <f t="shared" si="24"/>
        <v>10.443943888615493</v>
      </c>
      <c r="O55" s="32">
        <f t="shared" si="24"/>
        <v>11.988961178096424</v>
      </c>
      <c r="P55" s="32">
        <f t="shared" si="24"/>
        <v>13.729105175038558</v>
      </c>
      <c r="Q55" s="32">
        <f t="shared" si="24"/>
        <v>15.478231711131031</v>
      </c>
      <c r="R55" s="32">
        <f t="shared" si="24"/>
        <v>17.108823647349737</v>
      </c>
      <c r="S55" s="32">
        <f t="shared" si="24"/>
        <v>18.286160152178322</v>
      </c>
      <c r="T55" s="32">
        <f t="shared" si="24"/>
        <v>19.891128544810833</v>
      </c>
      <c r="U55" s="32">
        <f t="shared" si="24"/>
        <v>20.909356151994409</v>
      </c>
      <c r="V55" s="32">
        <f t="shared" si="24"/>
        <v>20.500100889846394</v>
      </c>
      <c r="W55" s="32">
        <f t="shared" si="24"/>
        <v>20.983654211325064</v>
      </c>
      <c r="X55" s="32">
        <f t="shared" si="24"/>
        <v>21.584886694807224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-1.7020139431219383</v>
      </c>
      <c r="F56" s="32">
        <f t="shared" ref="F56:I56" si="25">IFERROR(((F42/$D42)-1)*100,0)</f>
        <v>-3.9258475360253953</v>
      </c>
      <c r="G56" s="32">
        <f t="shared" si="25"/>
        <v>-6.4452087505800453</v>
      </c>
      <c r="H56" s="32">
        <f t="shared" si="25"/>
        <v>-7.6546771026142153</v>
      </c>
      <c r="I56" s="32">
        <f t="shared" si="25"/>
        <v>-8.669622177915226</v>
      </c>
      <c r="J56" s="32">
        <f t="shared" ref="J56:X56" si="26">IFERROR(((J42/$D42)-1)*100,0)</f>
        <v>-9.7270459268714475</v>
      </c>
      <c r="K56" s="32">
        <f t="shared" si="26"/>
        <v>-7.6696847160080512</v>
      </c>
      <c r="L56" s="32">
        <f t="shared" si="26"/>
        <v>-8.724035764009141</v>
      </c>
      <c r="M56" s="32">
        <f t="shared" si="26"/>
        <v>-9.5165984076999948</v>
      </c>
      <c r="N56" s="32">
        <f t="shared" si="26"/>
        <v>-10.597704846193734</v>
      </c>
      <c r="O56" s="32">
        <f t="shared" si="26"/>
        <v>-11.964773658261086</v>
      </c>
      <c r="P56" s="32">
        <f t="shared" si="26"/>
        <v>-13.133506757952562</v>
      </c>
      <c r="Q56" s="32">
        <f t="shared" si="26"/>
        <v>-18.857215570069073</v>
      </c>
      <c r="R56" s="32">
        <f t="shared" si="26"/>
        <v>-20.121642881302993</v>
      </c>
      <c r="S56" s="32">
        <f t="shared" si="26"/>
        <v>-21.513753282354809</v>
      </c>
      <c r="T56" s="32">
        <f t="shared" si="26"/>
        <v>-22.705350669341229</v>
      </c>
      <c r="U56" s="32">
        <f t="shared" si="26"/>
        <v>-24.199236654155708</v>
      </c>
      <c r="V56" s="32">
        <f t="shared" si="26"/>
        <v>-25.731583031893056</v>
      </c>
      <c r="W56" s="32">
        <f t="shared" si="26"/>
        <v>-27.378633570932088</v>
      </c>
      <c r="X56" s="32">
        <f t="shared" si="26"/>
        <v>-28.942680171743685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-1.6822341097417204</v>
      </c>
      <c r="F57" s="32">
        <f t="shared" ref="F57:I57" si="27">IFERROR(((F43/$D43)-1)*100,0)</f>
        <v>-4.1127208460393412</v>
      </c>
      <c r="G57" s="32">
        <f t="shared" si="27"/>
        <v>-6.9792042781558035</v>
      </c>
      <c r="H57" s="32">
        <f t="shared" si="27"/>
        <v>-8.2596438326084431</v>
      </c>
      <c r="I57" s="32">
        <f t="shared" si="27"/>
        <v>-9.2984914643408416</v>
      </c>
      <c r="J57" s="32">
        <f t="shared" ref="J57:X57" si="28">IFERROR(((J43/$D43)-1)*100,0)</f>
        <v>-10.378420664022469</v>
      </c>
      <c r="K57" s="32">
        <f t="shared" si="28"/>
        <v>-7.6123313820679828</v>
      </c>
      <c r="L57" s="32">
        <f t="shared" si="28"/>
        <v>-8.6780025642123277</v>
      </c>
      <c r="M57" s="32">
        <f t="shared" si="28"/>
        <v>-9.4196340464173129</v>
      </c>
      <c r="N57" s="32">
        <f t="shared" si="28"/>
        <v>-10.515033554628594</v>
      </c>
      <c r="O57" s="32">
        <f t="shared" si="28"/>
        <v>-11.962517252515003</v>
      </c>
      <c r="P57" s="32">
        <f t="shared" si="28"/>
        <v>-13.156819805456799</v>
      </c>
      <c r="Q57" s="32">
        <f t="shared" si="28"/>
        <v>-19.960174988199363</v>
      </c>
      <c r="R57" s="32">
        <f t="shared" si="28"/>
        <v>-21.244533144619126</v>
      </c>
      <c r="S57" s="32">
        <f t="shared" si="28"/>
        <v>-22.648981067584039</v>
      </c>
      <c r="T57" s="32">
        <f t="shared" si="28"/>
        <v>-23.780837348181706</v>
      </c>
      <c r="U57" s="32">
        <f t="shared" si="28"/>
        <v>-25.260910931383094</v>
      </c>
      <c r="V57" s="32">
        <f t="shared" si="28"/>
        <v>-26.775397502259036</v>
      </c>
      <c r="W57" s="32">
        <f t="shared" si="28"/>
        <v>-28.403802701742663</v>
      </c>
      <c r="X57" s="32">
        <f t="shared" si="28"/>
        <v>-29.863995219482518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-1.7867373541905818</v>
      </c>
      <c r="F58" s="32">
        <f t="shared" ref="F58:I58" si="29">IFERROR(((F44/$D44)-1)*100,0)</f>
        <v>-3.1254088286939874</v>
      </c>
      <c r="G58" s="32">
        <f t="shared" si="29"/>
        <v>-4.1579335383969624</v>
      </c>
      <c r="H58" s="32">
        <f t="shared" si="29"/>
        <v>-5.0634093217900027</v>
      </c>
      <c r="I58" s="32">
        <f t="shared" si="29"/>
        <v>-5.9759720324269576</v>
      </c>
      <c r="J58" s="32">
        <f t="shared" ref="J58:X58" si="30">IFERROR(((J44/$D44)-1)*100,0)</f>
        <v>-6.9369976714271697</v>
      </c>
      <c r="K58" s="32">
        <f t="shared" si="30"/>
        <v>-7.9153475582657506</v>
      </c>
      <c r="L58" s="32">
        <f t="shared" si="30"/>
        <v>-8.9212108177229013</v>
      </c>
      <c r="M58" s="32">
        <f t="shared" si="30"/>
        <v>-9.9319280660473463</v>
      </c>
      <c r="N58" s="32">
        <f t="shared" si="30"/>
        <v>-10.951812673303319</v>
      </c>
      <c r="O58" s="32">
        <f t="shared" si="30"/>
        <v>-11.974438572413181</v>
      </c>
      <c r="P58" s="32">
        <f t="shared" si="30"/>
        <v>-13.03364945030998</v>
      </c>
      <c r="Q58" s="32">
        <f t="shared" si="30"/>
        <v>-14.132884359682141</v>
      </c>
      <c r="R58" s="32">
        <f t="shared" si="30"/>
        <v>-15.311941427538933</v>
      </c>
      <c r="S58" s="32">
        <f t="shared" si="30"/>
        <v>-16.651206239827722</v>
      </c>
      <c r="T58" s="32">
        <f t="shared" si="30"/>
        <v>-18.098694069214904</v>
      </c>
      <c r="U58" s="32">
        <f t="shared" si="30"/>
        <v>-19.651743028621581</v>
      </c>
      <c r="V58" s="32">
        <f t="shared" si="30"/>
        <v>-21.260588724085295</v>
      </c>
      <c r="W58" s="32">
        <f t="shared" si="30"/>
        <v>-22.987503270939936</v>
      </c>
      <c r="X58" s="32">
        <f t="shared" si="30"/>
        <v>-24.996390432443818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-1.1518347640026794</v>
      </c>
      <c r="F59" s="32">
        <f t="shared" ref="F59:I59" si="31">IFERROR(((F45/$D45)-1)*100,0)</f>
        <v>-4.2346010302083066</v>
      </c>
      <c r="G59" s="32">
        <f t="shared" si="31"/>
        <v>-8.4825576920973482</v>
      </c>
      <c r="H59" s="32">
        <f t="shared" si="31"/>
        <v>-9.6672261199199916</v>
      </c>
      <c r="I59" s="32">
        <f t="shared" si="31"/>
        <v>-10.362936986685224</v>
      </c>
      <c r="J59" s="32">
        <f t="shared" ref="J59:X59" si="32">IFERROR(((J45/$D45)-1)*100,0)</f>
        <v>-11.104512976667936</v>
      </c>
      <c r="K59" s="32">
        <f t="shared" si="32"/>
        <v>-4.1190834318826086</v>
      </c>
      <c r="L59" s="32">
        <f t="shared" si="32"/>
        <v>-4.8033304806269879</v>
      </c>
      <c r="M59" s="32">
        <f t="shared" si="32"/>
        <v>-4.8387311068440404</v>
      </c>
      <c r="N59" s="32">
        <f t="shared" si="32"/>
        <v>-5.5908997933600713</v>
      </c>
      <c r="O59" s="32">
        <f t="shared" si="32"/>
        <v>-7.0375021469892163</v>
      </c>
      <c r="P59" s="32">
        <f t="shared" si="32"/>
        <v>-7.9640419767093018</v>
      </c>
      <c r="Q59" s="32">
        <f t="shared" si="32"/>
        <v>-20.101883677930942</v>
      </c>
      <c r="R59" s="32">
        <f t="shared" si="32"/>
        <v>-21.11167512880855</v>
      </c>
      <c r="S59" s="32">
        <f t="shared" si="32"/>
        <v>-22.289030316747283</v>
      </c>
      <c r="T59" s="32">
        <f t="shared" si="32"/>
        <v>-22.856572118328224</v>
      </c>
      <c r="U59" s="32">
        <f t="shared" si="32"/>
        <v>-24.069662650523572</v>
      </c>
      <c r="V59" s="32">
        <f t="shared" si="32"/>
        <v>-25.334537059692753</v>
      </c>
      <c r="W59" s="32">
        <f t="shared" si="32"/>
        <v>-26.852316313422588</v>
      </c>
      <c r="X59" s="32">
        <f t="shared" si="32"/>
        <v>-28.084922720803462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-2.2099171404590723</v>
      </c>
      <c r="F60" s="32">
        <f t="shared" ref="F60:I60" si="33">IFERROR(((F46/$D46)-1)*100,0)</f>
        <v>-3.9914648424575927</v>
      </c>
      <c r="G60" s="32">
        <f t="shared" si="33"/>
        <v>-5.483549933781406</v>
      </c>
      <c r="H60" s="32">
        <f t="shared" si="33"/>
        <v>-6.8592701456506315</v>
      </c>
      <c r="I60" s="32">
        <f t="shared" si="33"/>
        <v>-8.2394972484231221</v>
      </c>
      <c r="J60" s="32">
        <f t="shared" ref="J60:X60" si="34">IFERROR(((J46/$D46)-1)*100,0)</f>
        <v>-9.6560468617255317</v>
      </c>
      <c r="K60" s="32">
        <f t="shared" si="34"/>
        <v>-11.087689487633746</v>
      </c>
      <c r="L60" s="32">
        <f t="shared" si="34"/>
        <v>-12.532831429533243</v>
      </c>
      <c r="M60" s="32">
        <f t="shared" si="34"/>
        <v>-13.977076973138569</v>
      </c>
      <c r="N60" s="32">
        <f t="shared" si="34"/>
        <v>-15.41394952742875</v>
      </c>
      <c r="O60" s="32">
        <f t="shared" si="34"/>
        <v>-16.862310055975893</v>
      </c>
      <c r="P60" s="32">
        <f t="shared" si="34"/>
        <v>-18.323004048571324</v>
      </c>
      <c r="Q60" s="32">
        <f t="shared" si="34"/>
        <v>-19.819192026064758</v>
      </c>
      <c r="R60" s="32">
        <f t="shared" si="34"/>
        <v>-21.376710759469532</v>
      </c>
      <c r="S60" s="32">
        <f t="shared" si="34"/>
        <v>-23.007088415634868</v>
      </c>
      <c r="T60" s="32">
        <f t="shared" si="34"/>
        <v>-24.700369171879856</v>
      </c>
      <c r="U60" s="32">
        <f t="shared" si="34"/>
        <v>-26.446058515426362</v>
      </c>
      <c r="V60" s="32">
        <f t="shared" si="34"/>
        <v>-28.208878918256442</v>
      </c>
      <c r="W60" s="32">
        <f t="shared" si="34"/>
        <v>-29.947343518831516</v>
      </c>
      <c r="X60" s="32">
        <f t="shared" si="34"/>
        <v>-31.633956618399338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-1.7867373541905818</v>
      </c>
      <c r="F61" s="32">
        <f t="shared" ref="F61:I61" si="36">IFERROR(((F47/$D47)-1)*100,0)</f>
        <v>-3.1254088286939874</v>
      </c>
      <c r="G61" s="32">
        <f t="shared" si="36"/>
        <v>-4.1579335383969624</v>
      </c>
      <c r="H61" s="32">
        <f t="shared" si="36"/>
        <v>-5.0634093217900027</v>
      </c>
      <c r="I61" s="32">
        <f t="shared" si="36"/>
        <v>-5.9759720324269576</v>
      </c>
      <c r="J61" s="32">
        <f t="shared" ref="J61:X61" si="37">IFERROR(((J47/$D47)-1)*100,0)</f>
        <v>-6.9369976714271697</v>
      </c>
      <c r="K61" s="32">
        <f t="shared" si="37"/>
        <v>-7.9153475582657506</v>
      </c>
      <c r="L61" s="32">
        <f t="shared" si="37"/>
        <v>-8.9212108177229013</v>
      </c>
      <c r="M61" s="32">
        <f t="shared" si="37"/>
        <v>-9.9319280660473463</v>
      </c>
      <c r="N61" s="32">
        <f t="shared" si="37"/>
        <v>-10.951812673303319</v>
      </c>
      <c r="O61" s="32">
        <f t="shared" si="37"/>
        <v>-11.974438572413181</v>
      </c>
      <c r="P61" s="32">
        <f t="shared" si="37"/>
        <v>-13.03364945030998</v>
      </c>
      <c r="Q61" s="32">
        <f t="shared" si="37"/>
        <v>-14.132884359682141</v>
      </c>
      <c r="R61" s="32">
        <f t="shared" si="37"/>
        <v>-15.311941427538933</v>
      </c>
      <c r="S61" s="32">
        <f t="shared" si="37"/>
        <v>-16.651206239827722</v>
      </c>
      <c r="T61" s="32">
        <f t="shared" si="37"/>
        <v>-18.098694069214904</v>
      </c>
      <c r="U61" s="32">
        <f t="shared" si="37"/>
        <v>-19.651743028621581</v>
      </c>
      <c r="V61" s="32">
        <f t="shared" si="37"/>
        <v>-21.260588724085295</v>
      </c>
      <c r="W61" s="32">
        <f t="shared" si="37"/>
        <v>-22.987503270939936</v>
      </c>
      <c r="X61" s="32">
        <f t="shared" si="37"/>
        <v>-24.996390432443818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-10.629251928245731</v>
      </c>
      <c r="F64" s="32">
        <f t="shared" ref="F64:I64" si="41">IFERROR(((F50/$D50)-1)*100,0)</f>
        <v>-20.029441168406649</v>
      </c>
      <c r="G64" s="32">
        <f t="shared" si="41"/>
        <v>-23.092758495789202</v>
      </c>
      <c r="H64" s="32">
        <f t="shared" si="41"/>
        <v>-21.91289964572729</v>
      </c>
      <c r="I64" s="32">
        <f t="shared" si="41"/>
        <v>-17.623387546446402</v>
      </c>
      <c r="J64" s="32">
        <f t="shared" ref="J64:X64" si="42">IFERROR(((J50/$D50)-1)*100,0)</f>
        <v>-16.382682127381564</v>
      </c>
      <c r="K64" s="32">
        <f t="shared" si="42"/>
        <v>-13.790064891086962</v>
      </c>
      <c r="L64" s="32">
        <f t="shared" si="42"/>
        <v>-11.54713155245738</v>
      </c>
      <c r="M64" s="32">
        <f t="shared" si="42"/>
        <v>-9.5422789248845845</v>
      </c>
      <c r="N64" s="32">
        <f t="shared" si="42"/>
        <v>-9.4400305982324291</v>
      </c>
      <c r="O64" s="32">
        <f t="shared" si="42"/>
        <v>-7.6518244932776591</v>
      </c>
      <c r="P64" s="32">
        <f t="shared" si="42"/>
        <v>-4.2383405850643481</v>
      </c>
      <c r="Q64" s="32">
        <f t="shared" si="42"/>
        <v>1.3840162458162553</v>
      </c>
      <c r="R64" s="32">
        <f t="shared" si="42"/>
        <v>10.850234911966661</v>
      </c>
      <c r="S64" s="32">
        <f t="shared" si="42"/>
        <v>17.356486152938054</v>
      </c>
      <c r="T64" s="32">
        <f t="shared" si="42"/>
        <v>25.584196466940877</v>
      </c>
      <c r="U64" s="32">
        <f t="shared" si="42"/>
        <v>36.293481898733404</v>
      </c>
      <c r="V64" s="32">
        <f t="shared" si="42"/>
        <v>46.065803874207404</v>
      </c>
      <c r="W64" s="32">
        <f t="shared" si="42"/>
        <v>41.862942989870788</v>
      </c>
      <c r="X64" s="32">
        <f t="shared" si="42"/>
        <v>48.464999531611561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5.871554464003081</v>
      </c>
      <c r="D67" s="30">
        <f>(D8/D7)*100</f>
        <v>4.5949623531605122</v>
      </c>
      <c r="E67" s="30">
        <f t="shared" ref="E67:X67" si="43">(E8/E7)*100</f>
        <v>4.7515758540926463</v>
      </c>
      <c r="F67" s="30">
        <f t="shared" si="43"/>
        <v>4.8703802144859125</v>
      </c>
      <c r="G67" s="30">
        <f t="shared" si="43"/>
        <v>5.043911895795854</v>
      </c>
      <c r="H67" s="30">
        <f t="shared" si="43"/>
        <v>5.1393812824833685</v>
      </c>
      <c r="I67" s="30">
        <f t="shared" si="43"/>
        <v>5.1166388732799541</v>
      </c>
      <c r="J67" s="30">
        <f t="shared" si="43"/>
        <v>5.1907523565243414</v>
      </c>
      <c r="K67" s="30">
        <f t="shared" si="43"/>
        <v>5.1450097999449849</v>
      </c>
      <c r="L67" s="30">
        <f t="shared" si="43"/>
        <v>5.2421188684516613</v>
      </c>
      <c r="M67" s="30">
        <f t="shared" si="43"/>
        <v>5.2920156954068922</v>
      </c>
      <c r="N67" s="30">
        <f t="shared" si="43"/>
        <v>5.374504841120487</v>
      </c>
      <c r="O67" s="30">
        <f t="shared" si="43"/>
        <v>5.4221476709706531</v>
      </c>
      <c r="P67" s="30">
        <f t="shared" si="43"/>
        <v>5.4477246263416763</v>
      </c>
      <c r="Q67" s="30">
        <f t="shared" si="43"/>
        <v>5.7893792067598513</v>
      </c>
      <c r="R67" s="30">
        <f t="shared" si="43"/>
        <v>5.8679807204752148</v>
      </c>
      <c r="S67" s="30">
        <f t="shared" si="43"/>
        <v>5.9595580433122288</v>
      </c>
      <c r="T67" s="30">
        <f t="shared" si="43"/>
        <v>6.1972462257297947</v>
      </c>
      <c r="U67" s="30">
        <f t="shared" si="43"/>
        <v>6.6746015494039774</v>
      </c>
      <c r="V67" s="30">
        <f t="shared" si="43"/>
        <v>7.6477147505002909</v>
      </c>
      <c r="W67" s="30">
        <f t="shared" si="43"/>
        <v>8.4821142942631234</v>
      </c>
      <c r="X67" s="30">
        <f t="shared" si="43"/>
        <v>10.052924621561273</v>
      </c>
    </row>
    <row r="68" spans="1:24" ht="15.75">
      <c r="B68" s="20" t="s">
        <v>38</v>
      </c>
      <c r="C68" s="31">
        <f t="shared" ref="C68:C69" si="44">AVERAGE(D68:X68)</f>
        <v>6.9574737082816576</v>
      </c>
      <c r="D68" s="30">
        <f>(D9/D7)*100</f>
        <v>5.5067529939670017</v>
      </c>
      <c r="E68" s="30">
        <f t="shared" ref="E68:X68" si="45">(E9/E7)*100</f>
        <v>5.6054385305725738</v>
      </c>
      <c r="F68" s="30">
        <f t="shared" si="45"/>
        <v>5.7604311009958611</v>
      </c>
      <c r="G68" s="30">
        <f t="shared" si="45"/>
        <v>5.9455547773874802</v>
      </c>
      <c r="H68" s="30">
        <f t="shared" si="45"/>
        <v>6.063050952654601</v>
      </c>
      <c r="I68" s="30">
        <f t="shared" si="45"/>
        <v>6.1764394802698668</v>
      </c>
      <c r="J68" s="30">
        <f t="shared" si="45"/>
        <v>6.3222530953335365</v>
      </c>
      <c r="K68" s="30">
        <f t="shared" si="45"/>
        <v>6.2603531345639567</v>
      </c>
      <c r="L68" s="30">
        <f t="shared" si="45"/>
        <v>6.3851001362535813</v>
      </c>
      <c r="M68" s="30">
        <f t="shared" si="45"/>
        <v>6.5060982735563764</v>
      </c>
      <c r="N68" s="30">
        <f t="shared" si="45"/>
        <v>6.6568010127300239</v>
      </c>
      <c r="O68" s="30">
        <f t="shared" si="45"/>
        <v>6.8369881918133704</v>
      </c>
      <c r="P68" s="30">
        <f t="shared" si="45"/>
        <v>7.0199196416299428</v>
      </c>
      <c r="Q68" s="30">
        <f t="shared" si="45"/>
        <v>7.5543068533558246</v>
      </c>
      <c r="R68" s="30">
        <f t="shared" si="45"/>
        <v>7.7569844616019594</v>
      </c>
      <c r="S68" s="30">
        <f t="shared" si="45"/>
        <v>7.9478614797594824</v>
      </c>
      <c r="T68" s="30">
        <f t="shared" si="45"/>
        <v>8.139134544617967</v>
      </c>
      <c r="U68" s="30">
        <f t="shared" si="45"/>
        <v>8.3069865833710903</v>
      </c>
      <c r="V68" s="30">
        <f t="shared" si="45"/>
        <v>8.3488119368578158</v>
      </c>
      <c r="W68" s="30">
        <f t="shared" si="45"/>
        <v>8.4744546069008635</v>
      </c>
      <c r="X68" s="30">
        <f t="shared" si="45"/>
        <v>8.5332260857216458</v>
      </c>
    </row>
    <row r="69" spans="1:24" ht="15.75">
      <c r="B69" s="20" t="s">
        <v>10</v>
      </c>
      <c r="C69" s="31">
        <f t="shared" si="44"/>
        <v>87.170971827715249</v>
      </c>
      <c r="D69" s="30">
        <f t="shared" ref="D69:X69" si="46">(D10/D7)*100</f>
        <v>89.898284652872491</v>
      </c>
      <c r="E69" s="30">
        <f t="shared" si="46"/>
        <v>89.64298561533478</v>
      </c>
      <c r="F69" s="30">
        <f t="shared" si="46"/>
        <v>89.369188684518235</v>
      </c>
      <c r="G69" s="30">
        <f t="shared" si="46"/>
        <v>89.01053332681667</v>
      </c>
      <c r="H69" s="30">
        <f t="shared" si="46"/>
        <v>88.797567764862038</v>
      </c>
      <c r="I69" s="30">
        <f t="shared" si="46"/>
        <v>88.706921646450184</v>
      </c>
      <c r="J69" s="30">
        <f t="shared" si="46"/>
        <v>88.486994548142121</v>
      </c>
      <c r="K69" s="30">
        <f t="shared" si="46"/>
        <v>88.594637065491057</v>
      </c>
      <c r="L69" s="30">
        <f t="shared" si="46"/>
        <v>88.372780995294747</v>
      </c>
      <c r="M69" s="30">
        <f t="shared" si="46"/>
        <v>88.201886031036722</v>
      </c>
      <c r="N69" s="30">
        <f t="shared" si="46"/>
        <v>87.968694146149488</v>
      </c>
      <c r="O69" s="30">
        <f t="shared" si="46"/>
        <v>87.740864137215979</v>
      </c>
      <c r="P69" s="30">
        <f t="shared" si="46"/>
        <v>87.532355732028378</v>
      </c>
      <c r="Q69" s="30">
        <f t="shared" si="46"/>
        <v>86.656313939884328</v>
      </c>
      <c r="R69" s="30">
        <f t="shared" si="46"/>
        <v>86.375034817922824</v>
      </c>
      <c r="S69" s="30">
        <f t="shared" si="46"/>
        <v>86.092580476928291</v>
      </c>
      <c r="T69" s="30">
        <f t="shared" si="46"/>
        <v>85.663619229652241</v>
      </c>
      <c r="U69" s="30">
        <f t="shared" si="46"/>
        <v>85.018411867224927</v>
      </c>
      <c r="V69" s="30">
        <f t="shared" si="46"/>
        <v>84.003473312641887</v>
      </c>
      <c r="W69" s="30">
        <f t="shared" si="46"/>
        <v>83.043431098836024</v>
      </c>
      <c r="X69" s="30">
        <f t="shared" si="46"/>
        <v>81.413849292717074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40.848858927575805</v>
      </c>
      <c r="D72" s="30">
        <f>(D13/D$10)*100</f>
        <v>40.432193802893295</v>
      </c>
      <c r="E72" s="30">
        <f t="shared" ref="E72:X72" si="47">(E13/E$10)*100</f>
        <v>40.658494992661261</v>
      </c>
      <c r="F72" s="30">
        <f t="shared" si="47"/>
        <v>40.302256865705061</v>
      </c>
      <c r="G72" s="30">
        <f t="shared" si="47"/>
        <v>39.55169921627256</v>
      </c>
      <c r="H72" s="30">
        <f t="shared" si="47"/>
        <v>39.551025495149652</v>
      </c>
      <c r="I72" s="30">
        <f t="shared" si="47"/>
        <v>39.682558969991703</v>
      </c>
      <c r="J72" s="30">
        <f t="shared" si="47"/>
        <v>39.815242521235284</v>
      </c>
      <c r="K72" s="30">
        <f t="shared" si="47"/>
        <v>41.987030898326154</v>
      </c>
      <c r="L72" s="30">
        <f t="shared" si="47"/>
        <v>42.16893487365185</v>
      </c>
      <c r="M72" s="30">
        <f t="shared" si="47"/>
        <v>42.522482562644342</v>
      </c>
      <c r="N72" s="30">
        <f t="shared" si="47"/>
        <v>42.696521713952052</v>
      </c>
      <c r="O72" s="30">
        <f t="shared" si="47"/>
        <v>42.695156084490399</v>
      </c>
      <c r="P72" s="30">
        <f t="shared" si="47"/>
        <v>42.838332166393933</v>
      </c>
      <c r="Q72" s="30">
        <f t="shared" si="47"/>
        <v>39.811994945891925</v>
      </c>
      <c r="R72" s="30">
        <f t="shared" si="47"/>
        <v>39.931067125453289</v>
      </c>
      <c r="S72" s="30">
        <f t="shared" si="47"/>
        <v>40.032809801027888</v>
      </c>
      <c r="T72" s="30">
        <f t="shared" si="47"/>
        <v>40.353091109685643</v>
      </c>
      <c r="U72" s="30">
        <f t="shared" si="47"/>
        <v>40.501308690335364</v>
      </c>
      <c r="V72" s="30">
        <f t="shared" si="47"/>
        <v>40.648348130022079</v>
      </c>
      <c r="W72" s="30">
        <f t="shared" si="47"/>
        <v>40.72522273368623</v>
      </c>
      <c r="X72" s="30">
        <f t="shared" si="47"/>
        <v>40.92026477962186</v>
      </c>
    </row>
    <row r="73" spans="1:24" ht="15.75">
      <c r="A73" s="36"/>
      <c r="B73" s="10" t="s">
        <v>11</v>
      </c>
      <c r="C73" s="31">
        <f>AVERAGE(D73:X73)</f>
        <v>39.697086088346943</v>
      </c>
      <c r="D73" s="30">
        <f>(D16/D$10)*100</f>
        <v>40.640323625142543</v>
      </c>
      <c r="E73" s="30">
        <f t="shared" ref="E73:X73" si="48">(E16/E$10)*100</f>
        <v>40.430336105173595</v>
      </c>
      <c r="F73" s="30">
        <f t="shared" si="48"/>
        <v>40.612566850813309</v>
      </c>
      <c r="G73" s="30">
        <f>(G16/G$10)*100</f>
        <v>41.058069472359215</v>
      </c>
      <c r="H73" s="30">
        <f t="shared" si="48"/>
        <v>40.990374879829361</v>
      </c>
      <c r="I73" s="30">
        <f t="shared" si="48"/>
        <v>40.831721238408228</v>
      </c>
      <c r="J73" s="30">
        <f t="shared" si="48"/>
        <v>40.6722869636002</v>
      </c>
      <c r="K73" s="30">
        <f t="shared" si="48"/>
        <v>39.135846794928213</v>
      </c>
      <c r="L73" s="30">
        <f t="shared" si="48"/>
        <v>38.94446985066218</v>
      </c>
      <c r="M73" s="30">
        <f t="shared" si="48"/>
        <v>38.636914278981735</v>
      </c>
      <c r="N73" s="30">
        <f t="shared" si="48"/>
        <v>38.450964368016919</v>
      </c>
      <c r="O73" s="30">
        <f t="shared" si="48"/>
        <v>38.379439290087696</v>
      </c>
      <c r="P73" s="30">
        <f t="shared" si="48"/>
        <v>38.212427189230475</v>
      </c>
      <c r="Q73" s="30">
        <f t="shared" si="48"/>
        <v>40.158518190856604</v>
      </c>
      <c r="R73" s="30">
        <f t="shared" si="48"/>
        <v>40.001773126859064</v>
      </c>
      <c r="S73" s="30">
        <f t="shared" si="48"/>
        <v>39.867071932834861</v>
      </c>
      <c r="T73" s="30">
        <f t="shared" si="48"/>
        <v>39.591373946433571</v>
      </c>
      <c r="U73" s="30">
        <f t="shared" si="48"/>
        <v>39.435697661767058</v>
      </c>
      <c r="V73" s="30">
        <f t="shared" si="48"/>
        <v>39.284725772824288</v>
      </c>
      <c r="W73" s="30">
        <f t="shared" si="48"/>
        <v>39.202823771931698</v>
      </c>
      <c r="X73" s="30">
        <f t="shared" si="48"/>
        <v>39.101082544545008</v>
      </c>
    </row>
    <row r="74" spans="1:24" ht="15.75">
      <c r="A74" s="36"/>
      <c r="B74" s="10" t="s">
        <v>12</v>
      </c>
      <c r="C74" s="31">
        <f>AVERAGE(D74:X74)</f>
        <v>19.454054984077249</v>
      </c>
      <c r="D74" s="30">
        <f>(D19/D$10)*100</f>
        <v>18.927482571964152</v>
      </c>
      <c r="E74" s="30">
        <f t="shared" ref="E74:X74" si="49">(E19/E$10)*100</f>
        <v>18.911168902165144</v>
      </c>
      <c r="F74" s="30">
        <f t="shared" si="49"/>
        <v>19.08517628348163</v>
      </c>
      <c r="G74" s="30">
        <f t="shared" si="49"/>
        <v>19.390231311368229</v>
      </c>
      <c r="H74" s="30">
        <f t="shared" si="49"/>
        <v>19.458599625020994</v>
      </c>
      <c r="I74" s="30">
        <f t="shared" si="49"/>
        <v>19.485719791600062</v>
      </c>
      <c r="J74" s="30">
        <f t="shared" si="49"/>
        <v>19.512470515164519</v>
      </c>
      <c r="K74" s="30">
        <f t="shared" si="49"/>
        <v>18.877122306745626</v>
      </c>
      <c r="L74" s="30">
        <f t="shared" si="49"/>
        <v>18.886595275685973</v>
      </c>
      <c r="M74" s="30">
        <f t="shared" si="49"/>
        <v>18.840603158373909</v>
      </c>
      <c r="N74" s="30">
        <f t="shared" si="49"/>
        <v>18.852513918031025</v>
      </c>
      <c r="O74" s="30">
        <f t="shared" si="49"/>
        <v>18.925404625421898</v>
      </c>
      <c r="P74" s="30">
        <f t="shared" si="49"/>
        <v>18.949240644375589</v>
      </c>
      <c r="Q74" s="30">
        <f t="shared" si="49"/>
        <v>20.02948686325146</v>
      </c>
      <c r="R74" s="30">
        <f t="shared" si="49"/>
        <v>20.067159747687651</v>
      </c>
      <c r="S74" s="30">
        <f t="shared" si="49"/>
        <v>20.100118266137255</v>
      </c>
      <c r="T74" s="30">
        <f t="shared" si="49"/>
        <v>20.055534943880794</v>
      </c>
      <c r="U74" s="30">
        <f t="shared" si="49"/>
        <v>20.062993647897581</v>
      </c>
      <c r="V74" s="30">
        <f t="shared" si="49"/>
        <v>20.066926097153637</v>
      </c>
      <c r="W74" s="30">
        <f t="shared" si="49"/>
        <v>20.071953494382068</v>
      </c>
      <c r="X74" s="30">
        <f t="shared" si="49"/>
        <v>19.978652675833121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209644150.434212</v>
      </c>
      <c r="E147">
        <v>802632262.60184407</v>
      </c>
      <c r="F147">
        <v>622948912.69560134</v>
      </c>
      <c r="G147">
        <v>688239718.06877518</v>
      </c>
      <c r="H147">
        <v>640031021.6907171</v>
      </c>
      <c r="I147">
        <v>388038644.385104</v>
      </c>
      <c r="J147">
        <v>620804066.06752527</v>
      </c>
      <c r="K147">
        <v>720161120.52193809</v>
      </c>
      <c r="L147">
        <v>706358597.58029974</v>
      </c>
      <c r="M147">
        <v>635084976.96073103</v>
      </c>
      <c r="N147">
        <v>687137010.89873528</v>
      </c>
      <c r="O147">
        <v>572139578.76285195</v>
      </c>
      <c r="P147">
        <v>551307813.82012928</v>
      </c>
      <c r="Q147">
        <v>677336884.49584126</v>
      </c>
      <c r="R147">
        <v>678307845.98394608</v>
      </c>
      <c r="S147">
        <v>705776506.8237741</v>
      </c>
      <c r="T147">
        <v>1109224845.044718</v>
      </c>
      <c r="U147">
        <v>1664341408.683418</v>
      </c>
      <c r="V147">
        <v>2899587918.8226948</v>
      </c>
      <c r="W147">
        <v>2668112786.2736182</v>
      </c>
      <c r="X147">
        <v>4643373877.6294622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Wealth_MNG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2014-12-03T13:24:37Z</dcterms:modified>
</cp:coreProperties>
</file>