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NPL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<sst xmlns="http://schemas.openxmlformats.org/spreadsheetml/2006/main" count="95" uniqueCount="65">
  <si>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</si>
  <si>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</si>
  <si>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</si>
  <si>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</si>
  <si>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</si>
  <si>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</si>
  <si>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</si>
  <si>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</si>
  <si>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</si>
  <si>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</si>
  <si>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</si>
  <si>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</si>
  <si>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</si>
  <si>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</si>
  <si>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</si>
  <si>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</si>
  <si>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</si>
  <si>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</si>
  <si>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</si>
  <si>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</si>
  <si>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</si>
  <si>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</si>
  <si>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</si>
  <si>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</si>
  <si>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</si>
  <si>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</si>
  <si>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</si>
  <si>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</si>
  <si>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</si>
  <si>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</si>
  <si>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</si>
  <si>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</si>
  <si>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</si>
  <si>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</si>
  <si>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</si>
  <si>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</si>
  <si>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</si>
  <si>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</si>
  <si>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</si>
  <si>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</si>
  <si>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</si>
  <si>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</si>
  <si>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</si>
  <si>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</si>
  <si>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</si>
  <si>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</si>
  <si>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</si>
  <si>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</si>
  <si>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</si>
  <si>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</si>
  <si>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</si>
  <si>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</si>
  <si>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</si>
  <si>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</si>
  <si>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</si>
  <si>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</si>
  <si>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</si>
  <si>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</si>
  <si>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</si>
  <si>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</si>
  <si>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</si>
  <si>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</si>
  <si>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</si>
  <si>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Nepal</t>
  </si>
  <si>
    <t>NPL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</si>
</sst>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Wealth_NPL!$B$54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Wealth_NPL!$D$52:$X$52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Wealth_NPL!$D$54:$X$54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2.545996145680518</c:v>
                </c:pt>
                <c:pt idx="2">
                  <c:v>5.4292785718063286</c:v>
                </c:pt>
                <c:pt idx="3">
                  <c:v>9.2540813683111178</c:v>
                </c:pt>
                <c:pt idx="4">
                  <c:v>13.347926357565655</c:v>
                </c:pt>
                <c:pt idx="5">
                  <c:v>17.799616814857487</c:v>
                </c:pt>
                <c:pt idx="6">
                  <c:v>22.545656949727366</c:v>
                </c:pt>
                <c:pt idx="7">
                  <c:v>26.853907170369418</c:v>
                </c:pt>
                <c:pt idx="8">
                  <c:v>30.999168697368141</c:v>
                </c:pt>
                <c:pt idx="9">
                  <c:v>33.646765143833356</c:v>
                </c:pt>
                <c:pt idx="10">
                  <c:v>36.709746670007881</c:v>
                </c:pt>
                <c:pt idx="11">
                  <c:v>40.777712039924772</c:v>
                </c:pt>
                <c:pt idx="12">
                  <c:v>44.378594185310646</c:v>
                </c:pt>
                <c:pt idx="13">
                  <c:v>48.015631587485565</c:v>
                </c:pt>
                <c:pt idx="14">
                  <c:v>51.663834845546489</c:v>
                </c:pt>
                <c:pt idx="15">
                  <c:v>55.014346524393673</c:v>
                </c:pt>
                <c:pt idx="16">
                  <c:v>59.396393541012358</c:v>
                </c:pt>
                <c:pt idx="17">
                  <c:v>64.084000969187557</c:v>
                </c:pt>
                <c:pt idx="18">
                  <c:v>68.598000515637736</c:v>
                </c:pt>
                <c:pt idx="19">
                  <c:v>72.745093367955889</c:v>
                </c:pt>
                <c:pt idx="20" formatCode="_(* #,##0.0000_);_(* \(#,##0.0000\);_(* &quot;-&quot;??_);_(@_)">
                  <c:v>77.183833170869278</c:v>
                </c:pt>
              </c:numCache>
            </c:numRef>
          </c:val>
        </c:ser>
        <c:ser>
          <c:idx val="1"/>
          <c:order val="1"/>
          <c:tx>
            <c:strRef>
              <c:f>Wealth_NPL!$B$55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Wealth_NPL!$D$52:$X$52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Wealth_NPL!$D$55:$X$55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-3.361835383872247</c:v>
                </c:pt>
                <c:pt idx="2">
                  <c:v>-3.0079155581758554</c:v>
                </c:pt>
                <c:pt idx="3">
                  <c:v>-2.61534090260368</c:v>
                </c:pt>
                <c:pt idx="4">
                  <c:v>-2.1852886486236511</c:v>
                </c:pt>
                <c:pt idx="5">
                  <c:v>-1.7263752999925663</c:v>
                </c:pt>
                <c:pt idx="6">
                  <c:v>-0.99589727688195184</c:v>
                </c:pt>
                <c:pt idx="7">
                  <c:v>-0.1713460029890701</c:v>
                </c:pt>
                <c:pt idx="8">
                  <c:v>0.72933599428830487</c:v>
                </c:pt>
                <c:pt idx="9">
                  <c:v>1.6869510927453701</c:v>
                </c:pt>
                <c:pt idx="10">
                  <c:v>2.5863302840288149</c:v>
                </c:pt>
                <c:pt idx="11">
                  <c:v>3.6799075927178126</c:v>
                </c:pt>
                <c:pt idx="12">
                  <c:v>4.8524009080419317</c:v>
                </c:pt>
                <c:pt idx="13">
                  <c:v>6.0942361324026084</c:v>
                </c:pt>
                <c:pt idx="14">
                  <c:v>7.4079195825771604</c:v>
                </c:pt>
                <c:pt idx="15">
                  <c:v>8.7925594987511069</c:v>
                </c:pt>
                <c:pt idx="16">
                  <c:v>10.476938604498386</c:v>
                </c:pt>
                <c:pt idx="17">
                  <c:v>8.4678689527844639</c:v>
                </c:pt>
                <c:pt idx="18">
                  <c:v>10.343724292814894</c:v>
                </c:pt>
                <c:pt idx="19">
                  <c:v>12.249719818562287</c:v>
                </c:pt>
                <c:pt idx="20">
                  <c:v>14.111346182744455</c:v>
                </c:pt>
              </c:numCache>
            </c:numRef>
          </c:val>
        </c:ser>
        <c:ser>
          <c:idx val="2"/>
          <c:order val="2"/>
          <c:tx>
            <c:strRef>
              <c:f>Wealth_NPL!$B$56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Wealth_NPL!$D$52:$X$52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Wealth_NPL!$D$56:$X$56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-4.1244496051054629</c:v>
                </c:pt>
                <c:pt idx="2">
                  <c:v>-8.1065059618242845</c:v>
                </c:pt>
                <c:pt idx="3">
                  <c:v>-11.975547175512101</c:v>
                </c:pt>
                <c:pt idx="4">
                  <c:v>-15.71584546364193</c:v>
                </c:pt>
                <c:pt idx="5">
                  <c:v>-19.325341634883099</c:v>
                </c:pt>
                <c:pt idx="6">
                  <c:v>-22.804228485181465</c:v>
                </c:pt>
                <c:pt idx="7">
                  <c:v>-26.143554600211516</c:v>
                </c:pt>
                <c:pt idx="8">
                  <c:v>-29.351788022119173</c:v>
                </c:pt>
                <c:pt idx="9">
                  <c:v>-32.424895042012459</c:v>
                </c:pt>
                <c:pt idx="10">
                  <c:v>-35.290256402927831</c:v>
                </c:pt>
                <c:pt idx="11">
                  <c:v>-37.502894027124945</c:v>
                </c:pt>
                <c:pt idx="12">
                  <c:v>-39.683953464016433</c:v>
                </c:pt>
                <c:pt idx="13">
                  <c:v>-41.761450497435234</c:v>
                </c:pt>
                <c:pt idx="14">
                  <c:v>-43.734685400784159</c:v>
                </c:pt>
                <c:pt idx="15">
                  <c:v>-45.604415692170505</c:v>
                </c:pt>
                <c:pt idx="16">
                  <c:v>-46.682809776986588</c:v>
                </c:pt>
                <c:pt idx="17">
                  <c:v>-47.697958878015356</c:v>
                </c:pt>
                <c:pt idx="18">
                  <c:v>-48.659821271726976</c:v>
                </c:pt>
                <c:pt idx="19">
                  <c:v>-49.579865866225859</c:v>
                </c:pt>
                <c:pt idx="20">
                  <c:v>-50.466263981792991</c:v>
                </c:pt>
              </c:numCache>
            </c:numRef>
          </c:val>
        </c:ser>
        <c:ser>
          <c:idx val="4"/>
          <c:order val="3"/>
          <c:tx>
            <c:strRef>
              <c:f>Wealth_NPL!$B$53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Wealth_NPL!$D$52:$X$52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Wealth_NPL!$D$53:$X$53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-3.5357216351845966</c:v>
                </c:pt>
                <c:pt idx="2">
                  <c:v>-6.0519090185972129</c:v>
                </c:pt>
                <c:pt idx="3">
                  <c:v>-8.4229032486071169</c:v>
                </c:pt>
                <c:pt idx="4">
                  <c:v>-10.678757235472247</c:v>
                </c:pt>
                <c:pt idx="5">
                  <c:v>-12.814742667225854</c:v>
                </c:pt>
                <c:pt idx="6">
                  <c:v>-14.776066322914438</c:v>
                </c:pt>
                <c:pt idx="7">
                  <c:v>-16.643816674834245</c:v>
                </c:pt>
                <c:pt idx="8">
                  <c:v>-18.411597571850535</c:v>
                </c:pt>
                <c:pt idx="9">
                  <c:v>-20.162091197759203</c:v>
                </c:pt>
                <c:pt idx="10">
                  <c:v>-21.756672620419447</c:v>
                </c:pt>
                <c:pt idx="11">
                  <c:v>-22.788230631438577</c:v>
                </c:pt>
                <c:pt idx="12">
                  <c:v>-23.80695257315173</c:v>
                </c:pt>
                <c:pt idx="13">
                  <c:v>-24.734482120686017</c:v>
                </c:pt>
                <c:pt idx="14">
                  <c:v>-25.571238134289153</c:v>
                </c:pt>
                <c:pt idx="15">
                  <c:v>-26.336673277878642</c:v>
                </c:pt>
                <c:pt idx="16">
                  <c:v>-26.415269111727103</c:v>
                </c:pt>
                <c:pt idx="17">
                  <c:v>-27.325673948492835</c:v>
                </c:pt>
                <c:pt idx="18">
                  <c:v>-27.268655212034744</c:v>
                </c:pt>
                <c:pt idx="19">
                  <c:v>-27.197404364032739</c:v>
                </c:pt>
                <c:pt idx="20">
                  <c:v>-27.095771583300287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Wealth_NPL!$D$64:$X$64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3.7929333751813177</c:v>
                </c:pt>
                <c:pt idx="2">
                  <c:v>5.422451114560789</c:v>
                </c:pt>
                <c:pt idx="3">
                  <c:v>6.7942664732663527</c:v>
                </c:pt>
                <c:pt idx="4">
                  <c:v>12.73144688671648</c:v>
                </c:pt>
                <c:pt idx="5">
                  <c:v>13.774862091358919</c:v>
                </c:pt>
                <c:pt idx="6">
                  <c:v>16.908642474837364</c:v>
                </c:pt>
                <c:pt idx="7">
                  <c:v>20.054117556351514</c:v>
                </c:pt>
                <c:pt idx="8">
                  <c:v>20.593381000311361</c:v>
                </c:pt>
                <c:pt idx="9">
                  <c:v>22.984276547244932</c:v>
                </c:pt>
                <c:pt idx="10">
                  <c:v>27.428658431334153</c:v>
                </c:pt>
                <c:pt idx="11">
                  <c:v>31.478036395808907</c:v>
                </c:pt>
                <c:pt idx="12">
                  <c:v>28.636527910518272</c:v>
                </c:pt>
                <c:pt idx="13">
                  <c:v>30.740274183871374</c:v>
                </c:pt>
                <c:pt idx="14">
                  <c:v>33.920240075219496</c:v>
                </c:pt>
                <c:pt idx="15">
                  <c:v>35.247285463831886</c:v>
                </c:pt>
                <c:pt idx="16">
                  <c:v>37.499972228679603</c:v>
                </c:pt>
                <c:pt idx="17">
                  <c:v>39.483877672208557</c:v>
                </c:pt>
                <c:pt idx="18">
                  <c:v>45.277419555263229</c:v>
                </c:pt>
                <c:pt idx="19">
                  <c:v>48.967948823634089</c:v>
                </c:pt>
                <c:pt idx="20">
                  <c:v>53.013137634566007</c:v>
                </c:pt>
              </c:numCache>
            </c:numRef>
          </c:val>
        </c:ser>
        <c:marker val="1"/>
        <c:axId val="74132480"/>
        <c:axId val="74146560"/>
      </c:lineChart>
      <c:catAx>
        <c:axId val="741324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146560"/>
        <c:crosses val="autoZero"/>
        <c:auto val="1"/>
        <c:lblAlgn val="ctr"/>
        <c:lblOffset val="100"/>
      </c:catAx>
      <c:valAx>
        <c:axId val="7414656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132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Wealth_NPL!$B$40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Wealth_NPL!$D$38:$X$38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Wealth_NPL!$D$40:$X$40</c:f>
              <c:numCache>
                <c:formatCode>_(* #,##0_);_(* \(#,##0\);_(* "-"??_);_(@_)</c:formatCode>
                <c:ptCount val="21"/>
                <c:pt idx="0">
                  <c:v>485.76569442828395</c:v>
                </c:pt>
                <c:pt idx="1">
                  <c:v>498.13327028546621</c:v>
                </c:pt>
                <c:pt idx="2">
                  <c:v>512.13926718506502</c:v>
                </c:pt>
                <c:pt idx="3">
                  <c:v>530.71884705001889</c:v>
                </c:pt>
                <c:pt idx="4">
                  <c:v>550.60534159088866</c:v>
                </c:pt>
                <c:pt idx="5">
                  <c:v>572.23012665455008</c:v>
                </c:pt>
                <c:pt idx="6">
                  <c:v>595.2847614735457</c:v>
                </c:pt>
                <c:pt idx="7">
                  <c:v>616.2127630755557</c:v>
                </c:pt>
                <c:pt idx="8">
                  <c:v>636.34902151804954</c:v>
                </c:pt>
                <c:pt idx="9">
                  <c:v>649.2101367818799</c:v>
                </c:pt>
                <c:pt idx="10">
                  <c:v>664.08905026271157</c:v>
                </c:pt>
                <c:pt idx="11">
                  <c:v>683.84983049099048</c:v>
                </c:pt>
                <c:pt idx="12">
                  <c:v>701.34168065006827</c:v>
                </c:pt>
                <c:pt idx="13">
                  <c:v>719.00916064335968</c:v>
                </c:pt>
                <c:pt idx="14">
                  <c:v>736.73088053403455</c:v>
                </c:pt>
                <c:pt idx="15">
                  <c:v>753.00651685768742</c:v>
                </c:pt>
                <c:pt idx="16">
                  <c:v>774.29299797813906</c:v>
                </c:pt>
                <c:pt idx="17">
                  <c:v>797.06378675368614</c:v>
                </c:pt>
                <c:pt idx="18">
                  <c:v>818.99124799698939</c:v>
                </c:pt>
                <c:pt idx="19">
                  <c:v>839.13640238963842</c:v>
                </c:pt>
                <c:pt idx="20">
                  <c:v>860.69827761712531</c:v>
                </c:pt>
              </c:numCache>
            </c:numRef>
          </c:val>
        </c:ser>
        <c:ser>
          <c:idx val="1"/>
          <c:order val="1"/>
          <c:tx>
            <c:strRef>
              <c:f>Wealth_NPL!$B$41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Wealth_NPL!$D$38:$X$38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Wealth_NPL!$D$41:$X$41</c:f>
              <c:numCache>
                <c:formatCode>General</c:formatCode>
                <c:ptCount val="21"/>
                <c:pt idx="0">
                  <c:v>1942.0169048063631</c:v>
                </c:pt>
                <c:pt idx="1">
                  <c:v>1876.729493339802</c:v>
                </c:pt>
                <c:pt idx="2">
                  <c:v>1883.6026761842872</c:v>
                </c:pt>
                <c:pt idx="3">
                  <c:v>1891.2265423594843</c:v>
                </c:pt>
                <c:pt idx="4">
                  <c:v>1899.5782298312772</c:v>
                </c:pt>
                <c:pt idx="5">
                  <c:v>1908.4904046401059</c:v>
                </c:pt>
                <c:pt idx="6">
                  <c:v>1922.6764113348092</c:v>
                </c:pt>
                <c:pt idx="7">
                  <c:v>1938.6893364626053</c:v>
                </c:pt>
                <c:pt idx="8">
                  <c:v>1956.1807331082794</c:v>
                </c:pt>
                <c:pt idx="9">
                  <c:v>1974.7777802032938</c:v>
                </c:pt>
                <c:pt idx="10">
                  <c:v>1992.2438761363289</c:v>
                </c:pt>
                <c:pt idx="11">
                  <c:v>2013.4813323381957</c:v>
                </c:pt>
                <c:pt idx="12">
                  <c:v>2036.2513507295148</c:v>
                </c:pt>
                <c:pt idx="13">
                  <c:v>2060.3680007164394</c:v>
                </c:pt>
                <c:pt idx="14">
                  <c:v>2085.8799553944723</c:v>
                </c:pt>
                <c:pt idx="15">
                  <c:v>2112.7698966372673</c:v>
                </c:pt>
                <c:pt idx="16">
                  <c:v>2145.4808236119056</c:v>
                </c:pt>
                <c:pt idx="17">
                  <c:v>2106.464351346287</c:v>
                </c:pt>
                <c:pt idx="18">
                  <c:v>2142.8937791593908</c:v>
                </c:pt>
                <c:pt idx="19">
                  <c:v>2179.908534474258</c:v>
                </c:pt>
                <c:pt idx="20">
                  <c:v>2216.061633171008</c:v>
                </c:pt>
              </c:numCache>
            </c:numRef>
          </c:val>
        </c:ser>
        <c:ser>
          <c:idx val="2"/>
          <c:order val="2"/>
          <c:tx>
            <c:strRef>
              <c:f>Wealth_NPL!$B$42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Wealth_NPL!$D$38:$X$38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Wealth_NPL!$D$42:$X$42</c:f>
              <c:numCache>
                <c:formatCode>_(* #,##0_);_(* \(#,##0\);_(* "-"??_);_(@_)</c:formatCode>
                <c:ptCount val="21"/>
                <c:pt idx="0">
                  <c:v>5591.6825238371994</c:v>
                </c:pt>
                <c:pt idx="1">
                  <c:v>5361.0563960640447</c:v>
                </c:pt>
                <c:pt idx="2">
                  <c:v>5138.39244667605</c:v>
                </c:pt>
                <c:pt idx="3">
                  <c:v>4922.04794529021</c:v>
                </c:pt>
                <c:pt idx="4">
                  <c:v>4712.9023395734721</c:v>
                </c:pt>
                <c:pt idx="5">
                  <c:v>4511.0707729676069</c:v>
                </c:pt>
                <c:pt idx="6">
                  <c:v>4316.5424649354027</c:v>
                </c:pt>
                <c:pt idx="7">
                  <c:v>4129.817950147336</c:v>
                </c:pt>
                <c:pt idx="8">
                  <c:v>3950.4237225706211</c:v>
                </c:pt>
                <c:pt idx="9">
                  <c:v>3778.585334400434</c:v>
                </c:pt>
                <c:pt idx="10">
                  <c:v>3618.3634239373455</c:v>
                </c:pt>
                <c:pt idx="11">
                  <c:v>3494.6397525892689</c:v>
                </c:pt>
                <c:pt idx="12">
                  <c:v>3372.6818332221055</c:v>
                </c:pt>
                <c:pt idx="13">
                  <c:v>3256.51479467119</c:v>
                </c:pt>
                <c:pt idx="14">
                  <c:v>3146.1777634263726</c:v>
                </c:pt>
                <c:pt idx="15">
                  <c:v>3041.6283814800317</c:v>
                </c:pt>
                <c:pt idx="16">
                  <c:v>2981.328007901277</c:v>
                </c:pt>
                <c:pt idx="17">
                  <c:v>2924.5640930281606</c:v>
                </c:pt>
                <c:pt idx="18">
                  <c:v>2870.7798016556258</c:v>
                </c:pt>
                <c:pt idx="19">
                  <c:v>2819.3338288535233</c:v>
                </c:pt>
                <c:pt idx="20">
                  <c:v>2769.7692603337337</c:v>
                </c:pt>
              </c:numCache>
            </c:numRef>
          </c:val>
        </c:ser>
        <c:overlap val="100"/>
        <c:axId val="77145600"/>
        <c:axId val="77147136"/>
      </c:barChart>
      <c:catAx>
        <c:axId val="7714560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147136"/>
        <c:crosses val="autoZero"/>
        <c:auto val="1"/>
        <c:lblAlgn val="ctr"/>
        <c:lblOffset val="100"/>
      </c:catAx>
      <c:valAx>
        <c:axId val="7714713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14560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Wealth_NPL!$B$67:$B$69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Wealth_NPL!$C$67:$C$69</c:f>
              <c:numCache>
                <c:formatCode>_(* #,##0_);_(* \(#,##0\);_(* "-"??_);_(@_)</c:formatCode>
                <c:ptCount val="3"/>
                <c:pt idx="0">
                  <c:v>10.486979481805792</c:v>
                </c:pt>
                <c:pt idx="1">
                  <c:v>31.32572423276968</c:v>
                </c:pt>
                <c:pt idx="2">
                  <c:v>58.187296285424544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Wealth_NPL!$B$72:$B$75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Wealth_NPL!$C$72:$C$75</c:f>
              <c:numCache>
                <c:formatCode>_(* #,##0_);_(* \(#,##0\);_(* "-"??_);_(@_)</c:formatCode>
                <c:ptCount val="4"/>
                <c:pt idx="0">
                  <c:v>10.888946882124774</c:v>
                </c:pt>
                <c:pt idx="1">
                  <c:v>89.095708742109181</c:v>
                </c:pt>
                <c:pt idx="2">
                  <c:v>1.5344375766040292E-2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153019927259.10178</v>
      </c>
      <c r="E7" s="13">
        <f t="shared" ref="E7:X7" si="0">+E8+E9+E10</f>
        <v>151269478354.82199</v>
      </c>
      <c r="F7" s="13">
        <f t="shared" si="0"/>
        <v>151005193957.60834</v>
      </c>
      <c r="G7" s="13">
        <f t="shared" si="0"/>
        <v>150892925755.8009</v>
      </c>
      <c r="H7" s="13">
        <f t="shared" si="0"/>
        <v>150884316092.09875</v>
      </c>
      <c r="I7" s="13">
        <f t="shared" si="0"/>
        <v>150986838266.25668</v>
      </c>
      <c r="J7" s="13">
        <f t="shared" si="0"/>
        <v>151300765279.58551</v>
      </c>
      <c r="K7" s="13">
        <f t="shared" si="0"/>
        <v>151688250206.81281</v>
      </c>
      <c r="L7" s="13">
        <f t="shared" si="0"/>
        <v>152156684088.07507</v>
      </c>
      <c r="M7" s="13">
        <f t="shared" si="0"/>
        <v>152543689471.51166</v>
      </c>
      <c r="N7" s="13">
        <f t="shared" si="0"/>
        <v>153106393414.19617</v>
      </c>
      <c r="O7" s="13">
        <f t="shared" si="0"/>
        <v>154676572789.80145</v>
      </c>
      <c r="P7" s="13">
        <f t="shared" si="0"/>
        <v>156194347276.44574</v>
      </c>
      <c r="Q7" s="13">
        <f t="shared" si="0"/>
        <v>157799522429.25485</v>
      </c>
      <c r="R7" s="13">
        <f t="shared" si="0"/>
        <v>159473347698.98883</v>
      </c>
      <c r="S7" s="13">
        <f t="shared" si="0"/>
        <v>161165492709.24384</v>
      </c>
      <c r="T7" s="13">
        <f t="shared" si="0"/>
        <v>164249291452.94858</v>
      </c>
      <c r="U7" s="13">
        <f t="shared" si="0"/>
        <v>165365344815.0882</v>
      </c>
      <c r="V7" s="13">
        <f t="shared" si="0"/>
        <v>168595264970.81976</v>
      </c>
      <c r="W7" s="13">
        <f t="shared" si="0"/>
        <v>171839501748.01807</v>
      </c>
      <c r="X7" s="13">
        <f t="shared" si="0"/>
        <v>175158295574.2583</v>
      </c>
    </row>
    <row r="8" spans="1:24" s="22" customFormat="1" ht="15.75">
      <c r="A8" s="19">
        <v>1</v>
      </c>
      <c r="B8" s="20" t="s">
        <v>5</v>
      </c>
      <c r="C8" s="20"/>
      <c r="D8" s="21">
        <v>9268926304.3905296</v>
      </c>
      <c r="E8" s="21">
        <v>9740582649.8179569</v>
      </c>
      <c r="F8" s="21">
        <v>10264707977.172424</v>
      </c>
      <c r="G8" s="21">
        <v>10904383478.501238</v>
      </c>
      <c r="H8" s="21">
        <v>11598033506.071714</v>
      </c>
      <c r="I8" s="21">
        <v>12357236339.648804</v>
      </c>
      <c r="J8" s="21">
        <v>13178285467.992872</v>
      </c>
      <c r="K8" s="21">
        <v>13982969382.60474</v>
      </c>
      <c r="L8" s="21">
        <v>14798325767.457237</v>
      </c>
      <c r="M8" s="21">
        <v>15467673014.999174</v>
      </c>
      <c r="N8" s="21">
        <v>16204175264.374624</v>
      </c>
      <c r="O8" s="21">
        <v>17082694594.033756</v>
      </c>
      <c r="P8" s="21">
        <v>17928097909.560055</v>
      </c>
      <c r="Q8" s="21">
        <v>18797437561.554493</v>
      </c>
      <c r="R8" s="21">
        <v>19683883574.748276</v>
      </c>
      <c r="S8" s="21">
        <v>20543482377.553001</v>
      </c>
      <c r="T8" s="21">
        <v>21551411917.569202</v>
      </c>
      <c r="U8" s="21">
        <v>22615758761.015633</v>
      </c>
      <c r="V8" s="21">
        <v>23673235222.219761</v>
      </c>
      <c r="W8" s="21">
        <v>24698086073.478817</v>
      </c>
      <c r="X8" s="21">
        <v>25785972993.304508</v>
      </c>
    </row>
    <row r="9" spans="1:24" s="22" customFormat="1" ht="15.75">
      <c r="A9" s="19">
        <v>2</v>
      </c>
      <c r="B9" s="20" t="s">
        <v>38</v>
      </c>
      <c r="C9" s="20"/>
      <c r="D9" s="21">
        <v>37055748849.692123</v>
      </c>
      <c r="E9" s="21">
        <v>36697887556.780365</v>
      </c>
      <c r="F9" s="21">
        <v>37752683019.842491</v>
      </c>
      <c r="G9" s="21">
        <v>38857974570.223145</v>
      </c>
      <c r="H9" s="21">
        <v>40013000769.90049</v>
      </c>
      <c r="I9" s="21">
        <v>41213606001.431313</v>
      </c>
      <c r="J9" s="21">
        <v>42563795096.025146</v>
      </c>
      <c r="K9" s="21">
        <v>43992327420.870117</v>
      </c>
      <c r="L9" s="21">
        <v>45491072932.746773</v>
      </c>
      <c r="M9" s="21">
        <v>47049815230.677719</v>
      </c>
      <c r="N9" s="21">
        <v>48611957877.515373</v>
      </c>
      <c r="O9" s="21">
        <v>50297134162.373283</v>
      </c>
      <c r="P9" s="21">
        <v>52051823799.371819</v>
      </c>
      <c r="Q9" s="21">
        <v>53865292637.770256</v>
      </c>
      <c r="R9" s="21">
        <v>55730279913.235107</v>
      </c>
      <c r="S9" s="21">
        <v>57640472117.713608</v>
      </c>
      <c r="T9" s="21">
        <v>59716594508.337875</v>
      </c>
      <c r="U9" s="21">
        <v>59768478257.874619</v>
      </c>
      <c r="V9" s="21">
        <v>61941111842.575134</v>
      </c>
      <c r="W9" s="21">
        <v>64160687658.687485</v>
      </c>
      <c r="X9" s="21">
        <v>66391797114.604698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106695252105.01912</v>
      </c>
      <c r="E10" s="21">
        <f t="shared" ref="E10:X10" si="1">+E13+E16+E19+E23</f>
        <v>104831008148.22368</v>
      </c>
      <c r="F10" s="21">
        <f t="shared" si="1"/>
        <v>102987802960.59341</v>
      </c>
      <c r="G10" s="21">
        <f t="shared" si="1"/>
        <v>101130567707.07652</v>
      </c>
      <c r="H10" s="21">
        <f t="shared" si="1"/>
        <v>99273281816.126541</v>
      </c>
      <c r="I10" s="21">
        <f t="shared" si="1"/>
        <v>97415995925.176575</v>
      </c>
      <c r="J10" s="21">
        <f t="shared" si="1"/>
        <v>95558684715.56749</v>
      </c>
      <c r="K10" s="21">
        <f t="shared" si="1"/>
        <v>93712953403.337936</v>
      </c>
      <c r="L10" s="21">
        <f t="shared" si="1"/>
        <v>91867285387.871063</v>
      </c>
      <c r="M10" s="21">
        <f t="shared" si="1"/>
        <v>90026201225.834747</v>
      </c>
      <c r="N10" s="21">
        <f t="shared" si="1"/>
        <v>88290260272.306152</v>
      </c>
      <c r="O10" s="21">
        <f t="shared" si="1"/>
        <v>87296744033.394424</v>
      </c>
      <c r="P10" s="21">
        <f t="shared" si="1"/>
        <v>86214425567.513885</v>
      </c>
      <c r="Q10" s="21">
        <f t="shared" si="1"/>
        <v>85136792229.930099</v>
      </c>
      <c r="R10" s="21">
        <f t="shared" si="1"/>
        <v>84059184211.005432</v>
      </c>
      <c r="S10" s="21">
        <f t="shared" si="1"/>
        <v>82981538213.977249</v>
      </c>
      <c r="T10" s="21">
        <f t="shared" si="1"/>
        <v>82981285027.041504</v>
      </c>
      <c r="U10" s="21">
        <f t="shared" si="1"/>
        <v>82981107796.197952</v>
      </c>
      <c r="V10" s="21">
        <f t="shared" si="1"/>
        <v>82980917906.024857</v>
      </c>
      <c r="W10" s="21">
        <f t="shared" si="1"/>
        <v>82980728015.851746</v>
      </c>
      <c r="X10" s="21">
        <f t="shared" si="1"/>
        <v>82980525466.349075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106680187500.0851</v>
      </c>
      <c r="E11" s="38">
        <f t="shared" ref="E11:X11" si="2">+E13+E16</f>
        <v>104815968861.94878</v>
      </c>
      <c r="F11" s="38">
        <f t="shared" si="2"/>
        <v>102972776333.64809</v>
      </c>
      <c r="G11" s="38">
        <f t="shared" si="2"/>
        <v>101115566398.79031</v>
      </c>
      <c r="H11" s="38">
        <f t="shared" si="2"/>
        <v>99258356463.932541</v>
      </c>
      <c r="I11" s="38">
        <f t="shared" si="2"/>
        <v>97401146529.074783</v>
      </c>
      <c r="J11" s="38">
        <f t="shared" si="2"/>
        <v>95543936594.217026</v>
      </c>
      <c r="K11" s="38">
        <f t="shared" si="2"/>
        <v>93698407831.490143</v>
      </c>
      <c r="L11" s="38">
        <f t="shared" si="2"/>
        <v>91852879068.76329</v>
      </c>
      <c r="M11" s="38">
        <f t="shared" si="2"/>
        <v>90012022774.888763</v>
      </c>
      <c r="N11" s="38">
        <f t="shared" si="2"/>
        <v>88276297030.192398</v>
      </c>
      <c r="O11" s="38">
        <f t="shared" si="2"/>
        <v>87282907384.691116</v>
      </c>
      <c r="P11" s="38">
        <f t="shared" si="2"/>
        <v>86200740830.994995</v>
      </c>
      <c r="Q11" s="38">
        <f t="shared" si="2"/>
        <v>85123246746.15123</v>
      </c>
      <c r="R11" s="38">
        <f t="shared" si="2"/>
        <v>84045752661.307465</v>
      </c>
      <c r="S11" s="38">
        <f t="shared" si="2"/>
        <v>82968258576.463699</v>
      </c>
      <c r="T11" s="38">
        <f t="shared" si="2"/>
        <v>82968258576.463699</v>
      </c>
      <c r="U11" s="38">
        <f t="shared" si="2"/>
        <v>82968258576.463699</v>
      </c>
      <c r="V11" s="38">
        <f t="shared" si="2"/>
        <v>82968258576.463699</v>
      </c>
      <c r="W11" s="38">
        <f t="shared" si="2"/>
        <v>82968258576.463699</v>
      </c>
      <c r="X11" s="38">
        <f t="shared" si="2"/>
        <v>82968258576.463699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15064604.934017871</v>
      </c>
      <c r="E12" s="38">
        <f t="shared" ref="E12:X12" si="3">+E23+E19</f>
        <v>15039286.274895566</v>
      </c>
      <c r="F12" s="38">
        <f t="shared" si="3"/>
        <v>15026626.945334414</v>
      </c>
      <c r="G12" s="38">
        <f t="shared" si="3"/>
        <v>15001308.286212109</v>
      </c>
      <c r="H12" s="38">
        <f t="shared" si="3"/>
        <v>14925352.194001555</v>
      </c>
      <c r="I12" s="38">
        <f t="shared" si="3"/>
        <v>14849396.101791004</v>
      </c>
      <c r="J12" s="38">
        <f t="shared" si="3"/>
        <v>14748121.350458149</v>
      </c>
      <c r="K12" s="38">
        <f t="shared" si="3"/>
        <v>14545571.847792437</v>
      </c>
      <c r="L12" s="38">
        <f t="shared" si="3"/>
        <v>14406319.107776126</v>
      </c>
      <c r="M12" s="38">
        <f t="shared" si="3"/>
        <v>14178450.945988113</v>
      </c>
      <c r="N12" s="38">
        <f t="shared" si="3"/>
        <v>13963242.11376125</v>
      </c>
      <c r="O12" s="38">
        <f t="shared" si="3"/>
        <v>13836648.70330609</v>
      </c>
      <c r="P12" s="38">
        <f t="shared" si="3"/>
        <v>13684736.518884985</v>
      </c>
      <c r="Q12" s="38">
        <f t="shared" si="3"/>
        <v>13545483.778868673</v>
      </c>
      <c r="R12" s="38">
        <f t="shared" si="3"/>
        <v>13431549.697974667</v>
      </c>
      <c r="S12" s="38">
        <f t="shared" si="3"/>
        <v>13279637.513553562</v>
      </c>
      <c r="T12" s="38">
        <f t="shared" si="3"/>
        <v>13026450.577799601</v>
      </c>
      <c r="U12" s="38">
        <f t="shared" si="3"/>
        <v>12849219.734256195</v>
      </c>
      <c r="V12" s="38">
        <f t="shared" si="3"/>
        <v>12659329.561151635</v>
      </c>
      <c r="W12" s="38">
        <f t="shared" si="3"/>
        <v>12469439.388047077</v>
      </c>
      <c r="X12" s="38">
        <f t="shared" si="3"/>
        <v>12266889.885381365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9702381571.9281101</v>
      </c>
      <c r="E13" s="13">
        <f t="shared" ref="E13:X13" si="4">+E14+E15</f>
        <v>9695372868.6495686</v>
      </c>
      <c r="F13" s="13">
        <f t="shared" si="4"/>
        <v>9709390275.2066517</v>
      </c>
      <c r="G13" s="13">
        <f t="shared" si="4"/>
        <v>9709390275.2066517</v>
      </c>
      <c r="H13" s="13">
        <f t="shared" si="4"/>
        <v>9709390275.2066517</v>
      </c>
      <c r="I13" s="13">
        <f t="shared" si="4"/>
        <v>9709390275.2066517</v>
      </c>
      <c r="J13" s="13">
        <f t="shared" si="4"/>
        <v>9709390275.2066517</v>
      </c>
      <c r="K13" s="13">
        <f t="shared" si="4"/>
        <v>9721071447.3375549</v>
      </c>
      <c r="L13" s="13">
        <f t="shared" si="4"/>
        <v>9732752619.4684582</v>
      </c>
      <c r="M13" s="13">
        <f t="shared" si="4"/>
        <v>9749106260.4517231</v>
      </c>
      <c r="N13" s="13">
        <f t="shared" si="4"/>
        <v>9870590450.6131153</v>
      </c>
      <c r="O13" s="13">
        <f t="shared" si="4"/>
        <v>9954694889.955616</v>
      </c>
      <c r="P13" s="13">
        <f t="shared" si="4"/>
        <v>9950022421.1032562</v>
      </c>
      <c r="Q13" s="13">
        <f t="shared" si="4"/>
        <v>9950022421.1032562</v>
      </c>
      <c r="R13" s="13">
        <f t="shared" si="4"/>
        <v>9950022421.1032562</v>
      </c>
      <c r="S13" s="13">
        <f t="shared" si="4"/>
        <v>9950022421.1032562</v>
      </c>
      <c r="T13" s="13">
        <f t="shared" si="4"/>
        <v>9950022421.1032562</v>
      </c>
      <c r="U13" s="13">
        <f t="shared" si="4"/>
        <v>9950022421.1032562</v>
      </c>
      <c r="V13" s="13">
        <f t="shared" si="4"/>
        <v>9950022421.1032562</v>
      </c>
      <c r="W13" s="13">
        <f t="shared" si="4"/>
        <v>9950022421.1032562</v>
      </c>
      <c r="X13" s="13">
        <f t="shared" si="4"/>
        <v>9950022421.1032562</v>
      </c>
    </row>
    <row r="14" spans="1:24" ht="15.75">
      <c r="A14" s="8" t="s">
        <v>43</v>
      </c>
      <c r="B14" s="2" t="s">
        <v>27</v>
      </c>
      <c r="C14" s="10"/>
      <c r="D14" s="11">
        <v>5497159604.8029957</v>
      </c>
      <c r="E14" s="11">
        <v>5590608981.8502207</v>
      </c>
      <c r="F14" s="11">
        <v>5604626388.4073048</v>
      </c>
      <c r="G14" s="11">
        <v>5604626388.4073048</v>
      </c>
      <c r="H14" s="11">
        <v>5604626388.4073048</v>
      </c>
      <c r="I14" s="11">
        <v>5604626388.4073048</v>
      </c>
      <c r="J14" s="11">
        <v>5604626388.4073048</v>
      </c>
      <c r="K14" s="11">
        <v>5616307560.538208</v>
      </c>
      <c r="L14" s="11">
        <v>5627988732.6691103</v>
      </c>
      <c r="M14" s="11">
        <v>5644342373.6523752</v>
      </c>
      <c r="N14" s="11">
        <v>5744800453.9781418</v>
      </c>
      <c r="O14" s="11">
        <v>5782180204.7970314</v>
      </c>
      <c r="P14" s="11">
        <v>5777507735.9446707</v>
      </c>
      <c r="Q14" s="11">
        <v>5777507735.9446707</v>
      </c>
      <c r="R14" s="11">
        <v>5777507735.9446707</v>
      </c>
      <c r="S14" s="11">
        <v>5777507735.9446707</v>
      </c>
      <c r="T14" s="11">
        <v>5777507735.9446707</v>
      </c>
      <c r="U14" s="11">
        <v>5777507735.9446707</v>
      </c>
      <c r="V14" s="11">
        <v>5777507735.9446707</v>
      </c>
      <c r="W14" s="11">
        <v>5777507735.9446707</v>
      </c>
      <c r="X14" s="11">
        <v>5777507735.9446707</v>
      </c>
    </row>
    <row r="15" spans="1:24" ht="15.75">
      <c r="A15" s="8" t="s">
        <v>47</v>
      </c>
      <c r="B15" s="2" t="s">
        <v>6</v>
      </c>
      <c r="C15" s="10"/>
      <c r="D15" s="11">
        <v>4205221967.125114</v>
      </c>
      <c r="E15" s="11">
        <v>4104763886.7993474</v>
      </c>
      <c r="F15" s="11">
        <v>4104763886.7993474</v>
      </c>
      <c r="G15" s="11">
        <v>4104763886.7993474</v>
      </c>
      <c r="H15" s="11">
        <v>4104763886.7993474</v>
      </c>
      <c r="I15" s="11">
        <v>4104763886.7993474</v>
      </c>
      <c r="J15" s="11">
        <v>4104763886.7993474</v>
      </c>
      <c r="K15" s="11">
        <v>4104763886.7993474</v>
      </c>
      <c r="L15" s="11">
        <v>4104763886.7993474</v>
      </c>
      <c r="M15" s="11">
        <v>4104763886.7993474</v>
      </c>
      <c r="N15" s="11">
        <v>4125789996.634973</v>
      </c>
      <c r="O15" s="11">
        <v>4172514685.1585851</v>
      </c>
      <c r="P15" s="11">
        <v>4172514685.1585851</v>
      </c>
      <c r="Q15" s="11">
        <v>4172514685.1585851</v>
      </c>
      <c r="R15" s="11">
        <v>4172514685.1585851</v>
      </c>
      <c r="S15" s="11">
        <v>4172514685.1585851</v>
      </c>
      <c r="T15" s="11">
        <v>4172514685.1585851</v>
      </c>
      <c r="U15" s="11">
        <v>4172514685.1585851</v>
      </c>
      <c r="V15" s="11">
        <v>4172514685.1585851</v>
      </c>
      <c r="W15" s="11">
        <v>4172514685.1585851</v>
      </c>
      <c r="X15" s="11">
        <v>4172514685.1585851</v>
      </c>
    </row>
    <row r="16" spans="1:24" ht="15.75">
      <c r="A16" s="15" t="s">
        <v>44</v>
      </c>
      <c r="B16" s="10" t="s">
        <v>11</v>
      </c>
      <c r="C16" s="10"/>
      <c r="D16" s="13">
        <f>+D17+D18</f>
        <v>96977805928.156982</v>
      </c>
      <c r="E16" s="13">
        <f t="shared" ref="E16:X16" si="5">+E17+E18</f>
        <v>95120595993.29921</v>
      </c>
      <c r="F16" s="13">
        <f t="shared" si="5"/>
        <v>93263386058.441437</v>
      </c>
      <c r="G16" s="13">
        <f t="shared" si="5"/>
        <v>91406176123.583664</v>
      </c>
      <c r="H16" s="13">
        <f t="shared" si="5"/>
        <v>89548966188.725891</v>
      </c>
      <c r="I16" s="13">
        <f t="shared" si="5"/>
        <v>87691756253.868134</v>
      </c>
      <c r="J16" s="13">
        <f t="shared" si="5"/>
        <v>85834546319.010376</v>
      </c>
      <c r="K16" s="13">
        <f t="shared" si="5"/>
        <v>83977336384.152588</v>
      </c>
      <c r="L16" s="13">
        <f t="shared" si="5"/>
        <v>82120126449.29483</v>
      </c>
      <c r="M16" s="13">
        <f t="shared" si="5"/>
        <v>80262916514.437042</v>
      </c>
      <c r="N16" s="13">
        <f t="shared" si="5"/>
        <v>78405706579.579285</v>
      </c>
      <c r="O16" s="13">
        <f t="shared" si="5"/>
        <v>77328212494.735504</v>
      </c>
      <c r="P16" s="13">
        <f t="shared" si="5"/>
        <v>76250718409.891739</v>
      </c>
      <c r="Q16" s="13">
        <f t="shared" si="5"/>
        <v>75173224325.047974</v>
      </c>
      <c r="R16" s="13">
        <f t="shared" si="5"/>
        <v>74095730240.204208</v>
      </c>
      <c r="S16" s="13">
        <f t="shared" si="5"/>
        <v>73018236155.360443</v>
      </c>
      <c r="T16" s="13">
        <f t="shared" si="5"/>
        <v>73018236155.360443</v>
      </c>
      <c r="U16" s="13">
        <f t="shared" si="5"/>
        <v>73018236155.360443</v>
      </c>
      <c r="V16" s="13">
        <f t="shared" si="5"/>
        <v>73018236155.360443</v>
      </c>
      <c r="W16" s="13">
        <f t="shared" si="5"/>
        <v>73018236155.360443</v>
      </c>
      <c r="X16" s="13">
        <f t="shared" si="5"/>
        <v>73018236155.360443</v>
      </c>
    </row>
    <row r="17" spans="1:24">
      <c r="A17" s="8" t="s">
        <v>45</v>
      </c>
      <c r="B17" s="2" t="s">
        <v>7</v>
      </c>
      <c r="C17" s="2"/>
      <c r="D17" s="14">
        <v>75971352506.424622</v>
      </c>
      <c r="E17" s="14">
        <v>74518265047.902878</v>
      </c>
      <c r="F17" s="14">
        <v>73065177589.381134</v>
      </c>
      <c r="G17" s="14">
        <v>71612090130.85939</v>
      </c>
      <c r="H17" s="14">
        <v>70159002672.337646</v>
      </c>
      <c r="I17" s="14">
        <v>68705915213.81591</v>
      </c>
      <c r="J17" s="14">
        <v>67252827755.294174</v>
      </c>
      <c r="K17" s="14">
        <v>65799740296.772423</v>
      </c>
      <c r="L17" s="14">
        <v>64346652838.250687</v>
      </c>
      <c r="M17" s="14">
        <v>62893565379.728935</v>
      </c>
      <c r="N17" s="14">
        <v>61440477921.207199</v>
      </c>
      <c r="O17" s="14">
        <v>60596046853.18399</v>
      </c>
      <c r="P17" s="14">
        <v>59751615785.160782</v>
      </c>
      <c r="Q17" s="14">
        <v>58907184717.137573</v>
      </c>
      <c r="R17" s="14">
        <v>58062753649.114365</v>
      </c>
      <c r="S17" s="14">
        <v>57218322581.091156</v>
      </c>
      <c r="T17" s="14">
        <v>57218322581.091156</v>
      </c>
      <c r="U17" s="14">
        <v>57218322581.091156</v>
      </c>
      <c r="V17" s="14">
        <v>57218322581.091156</v>
      </c>
      <c r="W17" s="14">
        <v>57218322581.091156</v>
      </c>
      <c r="X17" s="14">
        <v>57218322581.091156</v>
      </c>
    </row>
    <row r="18" spans="1:24">
      <c r="A18" s="8" t="s">
        <v>46</v>
      </c>
      <c r="B18" s="2" t="s">
        <v>62</v>
      </c>
      <c r="C18" s="2"/>
      <c r="D18" s="14">
        <v>21006453421.732353</v>
      </c>
      <c r="E18" s="14">
        <v>20602330945.396328</v>
      </c>
      <c r="F18" s="14">
        <v>20198208469.060299</v>
      </c>
      <c r="G18" s="14">
        <v>19794085992.724274</v>
      </c>
      <c r="H18" s="14">
        <v>19389963516.388245</v>
      </c>
      <c r="I18" s="14">
        <v>18985841040.052219</v>
      </c>
      <c r="J18" s="14">
        <v>18581718563.716194</v>
      </c>
      <c r="K18" s="14">
        <v>18177596087.380165</v>
      </c>
      <c r="L18" s="14">
        <v>17773473611.044136</v>
      </c>
      <c r="M18" s="14">
        <v>17369351134.708107</v>
      </c>
      <c r="N18" s="14">
        <v>16965228658.37208</v>
      </c>
      <c r="O18" s="14">
        <v>16732165641.551521</v>
      </c>
      <c r="P18" s="14">
        <v>16499102624.730961</v>
      </c>
      <c r="Q18" s="14">
        <v>16266039607.9104</v>
      </c>
      <c r="R18" s="14">
        <v>16032976591.08984</v>
      </c>
      <c r="S18" s="14">
        <v>15799913574.269279</v>
      </c>
      <c r="T18" s="14">
        <v>15799913574.269279</v>
      </c>
      <c r="U18" s="14">
        <v>15799913574.269279</v>
      </c>
      <c r="V18" s="14">
        <v>15799913574.269279</v>
      </c>
      <c r="W18" s="14">
        <v>15799913574.269279</v>
      </c>
      <c r="X18" s="14">
        <v>15799913574.269279</v>
      </c>
    </row>
    <row r="19" spans="1:24" ht="15.75">
      <c r="A19" s="15" t="s">
        <v>48</v>
      </c>
      <c r="B19" s="10" t="s">
        <v>12</v>
      </c>
      <c r="C19" s="10"/>
      <c r="D19" s="13">
        <f>+D20+D21+D22</f>
        <v>15064604.934017871</v>
      </c>
      <c r="E19" s="13">
        <f t="shared" ref="E19:X19" si="6">+E20+E21+E22</f>
        <v>15039286.274895566</v>
      </c>
      <c r="F19" s="13">
        <f t="shared" si="6"/>
        <v>15026626.945334414</v>
      </c>
      <c r="G19" s="13">
        <f t="shared" si="6"/>
        <v>15001308.286212109</v>
      </c>
      <c r="H19" s="13">
        <f t="shared" si="6"/>
        <v>14925352.194001555</v>
      </c>
      <c r="I19" s="13">
        <f t="shared" si="6"/>
        <v>14849396.101791004</v>
      </c>
      <c r="J19" s="13">
        <f t="shared" si="6"/>
        <v>14748121.350458149</v>
      </c>
      <c r="K19" s="13">
        <f t="shared" si="6"/>
        <v>14545571.847792437</v>
      </c>
      <c r="L19" s="13">
        <f t="shared" si="6"/>
        <v>14406319.107776126</v>
      </c>
      <c r="M19" s="13">
        <f t="shared" si="6"/>
        <v>14178450.945988113</v>
      </c>
      <c r="N19" s="13">
        <f t="shared" si="6"/>
        <v>13963242.11376125</v>
      </c>
      <c r="O19" s="13">
        <f t="shared" si="6"/>
        <v>13836648.70330609</v>
      </c>
      <c r="P19" s="13">
        <f t="shared" si="6"/>
        <v>13684736.518884985</v>
      </c>
      <c r="Q19" s="13">
        <f t="shared" si="6"/>
        <v>13545483.778868673</v>
      </c>
      <c r="R19" s="13">
        <f t="shared" si="6"/>
        <v>13431549.697974667</v>
      </c>
      <c r="S19" s="13">
        <f t="shared" si="6"/>
        <v>13279637.513553562</v>
      </c>
      <c r="T19" s="13">
        <f t="shared" si="6"/>
        <v>13026450.577799601</v>
      </c>
      <c r="U19" s="13">
        <f t="shared" si="6"/>
        <v>12849219.734256195</v>
      </c>
      <c r="V19" s="13">
        <f t="shared" si="6"/>
        <v>12659329.561151635</v>
      </c>
      <c r="W19" s="13">
        <f t="shared" si="6"/>
        <v>12469439.388047077</v>
      </c>
      <c r="X19" s="13">
        <f t="shared" si="6"/>
        <v>12266889.885381365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15064604.934017871</v>
      </c>
      <c r="E22" s="11">
        <v>15039286.274895566</v>
      </c>
      <c r="F22" s="11">
        <v>15026626.945334414</v>
      </c>
      <c r="G22" s="11">
        <v>15001308.286212109</v>
      </c>
      <c r="H22" s="11">
        <v>14925352.194001555</v>
      </c>
      <c r="I22" s="11">
        <v>14849396.101791004</v>
      </c>
      <c r="J22" s="11">
        <v>14748121.350458149</v>
      </c>
      <c r="K22" s="11">
        <v>14545571.847792437</v>
      </c>
      <c r="L22" s="11">
        <v>14406319.107776126</v>
      </c>
      <c r="M22" s="11">
        <v>14178450.945988113</v>
      </c>
      <c r="N22" s="11">
        <v>13963242.11376125</v>
      </c>
      <c r="O22" s="11">
        <v>13836648.70330609</v>
      </c>
      <c r="P22" s="11">
        <v>13684736.518884985</v>
      </c>
      <c r="Q22" s="11">
        <v>13545483.778868673</v>
      </c>
      <c r="R22" s="11">
        <v>13431549.697974667</v>
      </c>
      <c r="S22" s="11">
        <v>13279637.513553562</v>
      </c>
      <c r="T22" s="11">
        <v>13026450.577799601</v>
      </c>
      <c r="U22" s="11">
        <v>12849219.734256195</v>
      </c>
      <c r="V22" s="11">
        <v>12659329.561151635</v>
      </c>
      <c r="W22" s="11">
        <v>12469439.388047077</v>
      </c>
      <c r="X22" s="11">
        <v>12266889.885381365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4270878256.1386018</v>
      </c>
      <c r="E35" s="11">
        <v>4542780743.538434</v>
      </c>
      <c r="F35" s="11">
        <v>4729402057.0328884</v>
      </c>
      <c r="G35" s="11">
        <v>4911330339.4544096</v>
      </c>
      <c r="H35" s="11">
        <v>5315004339.7597704</v>
      </c>
      <c r="I35" s="11">
        <v>5499352466.342062</v>
      </c>
      <c r="J35" s="11">
        <v>5792891133.7276573</v>
      </c>
      <c r="K35" s="11">
        <v>6097620351.2272882</v>
      </c>
      <c r="L35" s="11">
        <v>6277045516.6805496</v>
      </c>
      <c r="M35" s="11">
        <v>6558490360.8569489</v>
      </c>
      <c r="N35" s="11">
        <v>6959568709.2952948</v>
      </c>
      <c r="O35" s="11">
        <v>7351288144.7495909</v>
      </c>
      <c r="P35" s="11">
        <v>7360095990.9092627</v>
      </c>
      <c r="Q35" s="11">
        <v>7650471864.3018751</v>
      </c>
      <c r="R35" s="11">
        <v>8008713108.1043663</v>
      </c>
      <c r="S35" s="11">
        <v>8258829299.0506878</v>
      </c>
      <c r="T35" s="11">
        <v>8566188165.0385094</v>
      </c>
      <c r="U35" s="11">
        <v>8858428837.6180477</v>
      </c>
      <c r="V35" s="11">
        <v>9399203951.8335667</v>
      </c>
      <c r="W35" s="11">
        <v>9813822071.0550594</v>
      </c>
      <c r="X35" s="11">
        <v>10260674576.22197</v>
      </c>
    </row>
    <row r="36" spans="1:24" ht="15.75">
      <c r="A36" s="25">
        <v>5</v>
      </c>
      <c r="B36" s="9" t="s">
        <v>9</v>
      </c>
      <c r="C36" s="10"/>
      <c r="D36" s="11">
        <v>19081064</v>
      </c>
      <c r="E36" s="11">
        <v>19554170.000000004</v>
      </c>
      <c r="F36" s="11">
        <v>20042806</v>
      </c>
      <c r="G36" s="11">
        <v>20546441</v>
      </c>
      <c r="H36" s="11">
        <v>21064149.999999996</v>
      </c>
      <c r="I36" s="11">
        <v>21594872.000000011</v>
      </c>
      <c r="J36" s="11">
        <v>22137783.999999993</v>
      </c>
      <c r="K36" s="11">
        <v>22691788.000000004</v>
      </c>
      <c r="L36" s="11">
        <v>23255046.000000007</v>
      </c>
      <c r="M36" s="11">
        <v>23825372.000000004</v>
      </c>
      <c r="N36" s="11">
        <v>24400606.000000004</v>
      </c>
      <c r="O36" s="11">
        <v>24980184.000000004</v>
      </c>
      <c r="P36" s="11">
        <v>25562572.999999996</v>
      </c>
      <c r="Q36" s="11">
        <v>26143530</v>
      </c>
      <c r="R36" s="11">
        <v>26717875.000000011</v>
      </c>
      <c r="S36" s="11">
        <v>27281945</v>
      </c>
      <c r="T36" s="11">
        <v>27833665.000000004</v>
      </c>
      <c r="U36" s="11">
        <v>28373837.999999996</v>
      </c>
      <c r="V36" s="11">
        <v>28905358</v>
      </c>
      <c r="W36" s="11">
        <v>29432743.000000004</v>
      </c>
      <c r="X36" s="11">
        <v>29959363.999999996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8019.4651230718464</v>
      </c>
      <c r="E39" s="11">
        <f t="shared" si="8"/>
        <v>7735.9191596893124</v>
      </c>
      <c r="F39" s="11">
        <f t="shared" si="8"/>
        <v>7534.1343900454031</v>
      </c>
      <c r="G39" s="11">
        <f t="shared" si="8"/>
        <v>7343.9933346997132</v>
      </c>
      <c r="H39" s="11">
        <f t="shared" si="8"/>
        <v>7163.0859109956382</v>
      </c>
      <c r="I39" s="11">
        <f t="shared" si="8"/>
        <v>6991.7913042622622</v>
      </c>
      <c r="J39" s="11">
        <f t="shared" si="8"/>
        <v>6834.5036377437582</v>
      </c>
      <c r="K39" s="11">
        <f t="shared" si="8"/>
        <v>6684.7200496854975</v>
      </c>
      <c r="L39" s="11">
        <f t="shared" si="8"/>
        <v>6542.9534771969502</v>
      </c>
      <c r="M39" s="11">
        <f t="shared" si="8"/>
        <v>6402.5732513856083</v>
      </c>
      <c r="N39" s="11">
        <f t="shared" si="8"/>
        <v>6274.6963503363868</v>
      </c>
      <c r="O39" s="11">
        <f t="shared" si="8"/>
        <v>6191.9709154184548</v>
      </c>
      <c r="P39" s="11">
        <f t="shared" si="8"/>
        <v>6110.274864601688</v>
      </c>
      <c r="Q39" s="11">
        <f t="shared" si="8"/>
        <v>6035.8919560309896</v>
      </c>
      <c r="R39" s="11">
        <f t="shared" si="8"/>
        <v>5968.7885993548798</v>
      </c>
      <c r="S39" s="11">
        <f t="shared" si="8"/>
        <v>5907.4047949749856</v>
      </c>
      <c r="T39" s="11">
        <f t="shared" si="8"/>
        <v>5901.101829491321</v>
      </c>
      <c r="U39" s="11">
        <f t="shared" si="8"/>
        <v>5828.0922311281338</v>
      </c>
      <c r="V39" s="11">
        <f t="shared" si="8"/>
        <v>5832.6648288120068</v>
      </c>
      <c r="W39" s="11">
        <f t="shared" si="8"/>
        <v>5838.3787657174207</v>
      </c>
      <c r="X39" s="11">
        <f t="shared" si="8"/>
        <v>5846.5291711218679</v>
      </c>
    </row>
    <row r="40" spans="1:24" ht="15.75">
      <c r="B40" s="20" t="s">
        <v>5</v>
      </c>
      <c r="C40" s="7"/>
      <c r="D40" s="11">
        <f t="shared" ref="D40:X40" si="9">+D8/D36</f>
        <v>485.76569442828395</v>
      </c>
      <c r="E40" s="11">
        <f t="shared" si="9"/>
        <v>498.13327028546621</v>
      </c>
      <c r="F40" s="11">
        <f t="shared" si="9"/>
        <v>512.13926718506502</v>
      </c>
      <c r="G40" s="11">
        <f t="shared" si="9"/>
        <v>530.71884705001889</v>
      </c>
      <c r="H40" s="11">
        <f t="shared" si="9"/>
        <v>550.60534159088866</v>
      </c>
      <c r="I40" s="11">
        <f t="shared" si="9"/>
        <v>572.23012665455008</v>
      </c>
      <c r="J40" s="11">
        <f t="shared" si="9"/>
        <v>595.2847614735457</v>
      </c>
      <c r="K40" s="11">
        <f t="shared" si="9"/>
        <v>616.2127630755557</v>
      </c>
      <c r="L40" s="11">
        <f t="shared" si="9"/>
        <v>636.34902151804954</v>
      </c>
      <c r="M40" s="11">
        <f t="shared" si="9"/>
        <v>649.2101367818799</v>
      </c>
      <c r="N40" s="11">
        <f t="shared" si="9"/>
        <v>664.08905026271157</v>
      </c>
      <c r="O40" s="11">
        <f t="shared" si="9"/>
        <v>683.84983049099048</v>
      </c>
      <c r="P40" s="11">
        <f t="shared" si="9"/>
        <v>701.34168065006827</v>
      </c>
      <c r="Q40" s="11">
        <f t="shared" si="9"/>
        <v>719.00916064335968</v>
      </c>
      <c r="R40" s="11">
        <f t="shared" si="9"/>
        <v>736.73088053403455</v>
      </c>
      <c r="S40" s="11">
        <f t="shared" si="9"/>
        <v>753.00651685768742</v>
      </c>
      <c r="T40" s="11">
        <f t="shared" si="9"/>
        <v>774.29299797813906</v>
      </c>
      <c r="U40" s="11">
        <f t="shared" si="9"/>
        <v>797.06378675368614</v>
      </c>
      <c r="V40" s="11">
        <f t="shared" si="9"/>
        <v>818.99124799698939</v>
      </c>
      <c r="W40" s="11">
        <f t="shared" si="9"/>
        <v>839.13640238963842</v>
      </c>
      <c r="X40" s="11">
        <f t="shared" si="9"/>
        <v>860.69827761712531</v>
      </c>
    </row>
    <row r="41" spans="1:24" ht="15.75">
      <c r="B41" s="20" t="s">
        <v>38</v>
      </c>
      <c r="C41" s="7"/>
      <c r="D41" s="37">
        <f>+D9/D36</f>
        <v>1942.0169048063631</v>
      </c>
      <c r="E41" s="37">
        <f t="shared" ref="E41:X41" si="10">+E9/E36</f>
        <v>1876.729493339802</v>
      </c>
      <c r="F41" s="37">
        <f t="shared" si="10"/>
        <v>1883.6026761842872</v>
      </c>
      <c r="G41" s="37">
        <f t="shared" si="10"/>
        <v>1891.2265423594843</v>
      </c>
      <c r="H41" s="37">
        <f t="shared" si="10"/>
        <v>1899.5782298312772</v>
      </c>
      <c r="I41" s="37">
        <f t="shared" si="10"/>
        <v>1908.4904046401059</v>
      </c>
      <c r="J41" s="37">
        <f t="shared" si="10"/>
        <v>1922.6764113348092</v>
      </c>
      <c r="K41" s="37">
        <f t="shared" si="10"/>
        <v>1938.6893364626053</v>
      </c>
      <c r="L41" s="37">
        <f t="shared" si="10"/>
        <v>1956.1807331082794</v>
      </c>
      <c r="M41" s="37">
        <f t="shared" si="10"/>
        <v>1974.7777802032938</v>
      </c>
      <c r="N41" s="37">
        <f t="shared" si="10"/>
        <v>1992.2438761363289</v>
      </c>
      <c r="O41" s="37">
        <f t="shared" si="10"/>
        <v>2013.4813323381957</v>
      </c>
      <c r="P41" s="37">
        <f t="shared" si="10"/>
        <v>2036.2513507295148</v>
      </c>
      <c r="Q41" s="37">
        <f t="shared" si="10"/>
        <v>2060.3680007164394</v>
      </c>
      <c r="R41" s="37">
        <f t="shared" si="10"/>
        <v>2085.8799553944723</v>
      </c>
      <c r="S41" s="37">
        <f t="shared" si="10"/>
        <v>2112.7698966372673</v>
      </c>
      <c r="T41" s="37">
        <f t="shared" si="10"/>
        <v>2145.4808236119056</v>
      </c>
      <c r="U41" s="37">
        <f t="shared" si="10"/>
        <v>2106.464351346287</v>
      </c>
      <c r="V41" s="37">
        <f t="shared" si="10"/>
        <v>2142.8937791593908</v>
      </c>
      <c r="W41" s="37">
        <f t="shared" si="10"/>
        <v>2179.908534474258</v>
      </c>
      <c r="X41" s="37">
        <f t="shared" si="10"/>
        <v>2216.061633171008</v>
      </c>
    </row>
    <row r="42" spans="1:24" ht="15.75">
      <c r="B42" s="20" t="s">
        <v>10</v>
      </c>
      <c r="C42" s="9"/>
      <c r="D42" s="11">
        <f t="shared" ref="D42:X42" si="11">+D10/D36</f>
        <v>5591.6825238371994</v>
      </c>
      <c r="E42" s="11">
        <f t="shared" si="11"/>
        <v>5361.0563960640447</v>
      </c>
      <c r="F42" s="11">
        <f t="shared" si="11"/>
        <v>5138.39244667605</v>
      </c>
      <c r="G42" s="11">
        <f t="shared" si="11"/>
        <v>4922.04794529021</v>
      </c>
      <c r="H42" s="11">
        <f t="shared" si="11"/>
        <v>4712.9023395734721</v>
      </c>
      <c r="I42" s="11">
        <f t="shared" si="11"/>
        <v>4511.0707729676069</v>
      </c>
      <c r="J42" s="11">
        <f t="shared" si="11"/>
        <v>4316.5424649354027</v>
      </c>
      <c r="K42" s="11">
        <f t="shared" si="11"/>
        <v>4129.817950147336</v>
      </c>
      <c r="L42" s="11">
        <f t="shared" si="11"/>
        <v>3950.4237225706211</v>
      </c>
      <c r="M42" s="11">
        <f t="shared" si="11"/>
        <v>3778.585334400434</v>
      </c>
      <c r="N42" s="11">
        <f t="shared" si="11"/>
        <v>3618.3634239373455</v>
      </c>
      <c r="O42" s="11">
        <f t="shared" si="11"/>
        <v>3494.6397525892689</v>
      </c>
      <c r="P42" s="11">
        <f t="shared" si="11"/>
        <v>3372.6818332221055</v>
      </c>
      <c r="Q42" s="11">
        <f t="shared" si="11"/>
        <v>3256.51479467119</v>
      </c>
      <c r="R42" s="11">
        <f t="shared" si="11"/>
        <v>3146.1777634263726</v>
      </c>
      <c r="S42" s="11">
        <f t="shared" si="11"/>
        <v>3041.6283814800317</v>
      </c>
      <c r="T42" s="11">
        <f t="shared" si="11"/>
        <v>2981.328007901277</v>
      </c>
      <c r="U42" s="11">
        <f t="shared" si="11"/>
        <v>2924.5640930281606</v>
      </c>
      <c r="V42" s="11">
        <f t="shared" si="11"/>
        <v>2870.7798016556258</v>
      </c>
      <c r="W42" s="11">
        <f t="shared" si="11"/>
        <v>2819.3338288535233</v>
      </c>
      <c r="X42" s="11">
        <f t="shared" si="11"/>
        <v>2769.7692603337337</v>
      </c>
    </row>
    <row r="43" spans="1:24" ht="15.75">
      <c r="B43" s="26" t="s">
        <v>32</v>
      </c>
      <c r="C43" s="9"/>
      <c r="D43" s="11">
        <f t="shared" ref="D43:X43" si="12">+D11/D36</f>
        <v>5590.8930183392868</v>
      </c>
      <c r="E43" s="11">
        <f t="shared" si="12"/>
        <v>5360.2872871591462</v>
      </c>
      <c r="F43" s="11">
        <f t="shared" si="12"/>
        <v>5137.6427199688551</v>
      </c>
      <c r="G43" s="11">
        <f t="shared" si="12"/>
        <v>4921.3178281723003</v>
      </c>
      <c r="H43" s="11">
        <f t="shared" si="12"/>
        <v>4712.1937730187337</v>
      </c>
      <c r="I43" s="11">
        <f t="shared" si="12"/>
        <v>4510.3831376761455</v>
      </c>
      <c r="J43" s="11">
        <f t="shared" si="12"/>
        <v>4315.876268113243</v>
      </c>
      <c r="K43" s="11">
        <f t="shared" si="12"/>
        <v>4129.176944165446</v>
      </c>
      <c r="L43" s="11">
        <f t="shared" si="12"/>
        <v>3949.8042303921161</v>
      </c>
      <c r="M43" s="11">
        <f t="shared" si="12"/>
        <v>3777.9902355727645</v>
      </c>
      <c r="N43" s="11">
        <f t="shared" si="12"/>
        <v>3617.7911741287239</v>
      </c>
      <c r="O43" s="11">
        <f t="shared" si="12"/>
        <v>3494.0858475938808</v>
      </c>
      <c r="P43" s="11">
        <f t="shared" si="12"/>
        <v>3372.1464905350103</v>
      </c>
      <c r="Q43" s="11">
        <f t="shared" si="12"/>
        <v>3255.9966747471067</v>
      </c>
      <c r="R43" s="11">
        <f t="shared" si="12"/>
        <v>3145.6750456878563</v>
      </c>
      <c r="S43" s="11">
        <f t="shared" si="12"/>
        <v>3041.1416259531238</v>
      </c>
      <c r="T43" s="11">
        <f t="shared" si="12"/>
        <v>2980.8599972897455</v>
      </c>
      <c r="U43" s="11">
        <f t="shared" si="12"/>
        <v>2924.1112385453002</v>
      </c>
      <c r="V43" s="11">
        <f t="shared" si="12"/>
        <v>2870.3418437669479</v>
      </c>
      <c r="W43" s="11">
        <f t="shared" si="12"/>
        <v>2818.9101700940237</v>
      </c>
      <c r="X43" s="11">
        <f t="shared" si="12"/>
        <v>2769.3598093892683</v>
      </c>
    </row>
    <row r="44" spans="1:24" ht="15.75">
      <c r="B44" s="26" t="s">
        <v>33</v>
      </c>
      <c r="C44" s="9"/>
      <c r="D44" s="11">
        <f t="shared" ref="D44:X44" si="13">+D12/D36</f>
        <v>0.78950549791237379</v>
      </c>
      <c r="E44" s="11">
        <f t="shared" si="13"/>
        <v>0.76910890489831907</v>
      </c>
      <c r="F44" s="11">
        <f t="shared" si="13"/>
        <v>0.74972670719531054</v>
      </c>
      <c r="G44" s="11">
        <f t="shared" si="13"/>
        <v>0.7301171179092335</v>
      </c>
      <c r="H44" s="11">
        <f t="shared" si="13"/>
        <v>0.70856655473881258</v>
      </c>
      <c r="I44" s="11">
        <f t="shared" si="13"/>
        <v>0.68763529146137081</v>
      </c>
      <c r="J44" s="11">
        <f t="shared" si="13"/>
        <v>0.66619682215971365</v>
      </c>
      <c r="K44" s="11">
        <f t="shared" si="13"/>
        <v>0.64100598189056035</v>
      </c>
      <c r="L44" s="11">
        <f t="shared" si="13"/>
        <v>0.61949217850509186</v>
      </c>
      <c r="M44" s="11">
        <f t="shared" si="13"/>
        <v>0.59509882766943201</v>
      </c>
      <c r="N44" s="11">
        <f t="shared" si="13"/>
        <v>0.57224980862201735</v>
      </c>
      <c r="O44" s="11">
        <f t="shared" si="13"/>
        <v>0.5539049953877877</v>
      </c>
      <c r="P44" s="11">
        <f t="shared" si="13"/>
        <v>0.53534268709511312</v>
      </c>
      <c r="Q44" s="11">
        <f t="shared" si="13"/>
        <v>0.51811992408326935</v>
      </c>
      <c r="R44" s="11">
        <f t="shared" si="13"/>
        <v>0.50271773851680424</v>
      </c>
      <c r="S44" s="11">
        <f t="shared" si="13"/>
        <v>0.48675552690812779</v>
      </c>
      <c r="T44" s="11">
        <f t="shared" si="13"/>
        <v>0.46801061153102186</v>
      </c>
      <c r="U44" s="11">
        <f t="shared" si="13"/>
        <v>0.45285448286045044</v>
      </c>
      <c r="V44" s="11">
        <f t="shared" si="13"/>
        <v>0.43795788867765051</v>
      </c>
      <c r="W44" s="11">
        <f t="shared" si="13"/>
        <v>0.42365875949948245</v>
      </c>
      <c r="X44" s="11">
        <f t="shared" si="13"/>
        <v>0.40945094446535535</v>
      </c>
    </row>
    <row r="45" spans="1:24" ht="15.75">
      <c r="B45" s="10" t="s">
        <v>31</v>
      </c>
      <c r="C45" s="9"/>
      <c r="D45" s="11">
        <f t="shared" ref="D45:X45" si="14">+D13/D36</f>
        <v>508.4822089548104</v>
      </c>
      <c r="E45" s="11">
        <f t="shared" si="14"/>
        <v>495.82124266330743</v>
      </c>
      <c r="F45" s="11">
        <f t="shared" si="14"/>
        <v>484.43268248999925</v>
      </c>
      <c r="G45" s="11">
        <f t="shared" si="14"/>
        <v>472.55825352948727</v>
      </c>
      <c r="H45" s="11">
        <f t="shared" si="14"/>
        <v>460.94384417157369</v>
      </c>
      <c r="I45" s="11">
        <f t="shared" si="14"/>
        <v>449.61555109966139</v>
      </c>
      <c r="J45" s="11">
        <f t="shared" si="14"/>
        <v>438.58907807604658</v>
      </c>
      <c r="K45" s="11">
        <f t="shared" si="14"/>
        <v>428.39601036892964</v>
      </c>
      <c r="L45" s="11">
        <f t="shared" si="14"/>
        <v>418.52218307667312</v>
      </c>
      <c r="M45" s="11">
        <f t="shared" si="14"/>
        <v>409.1900961903857</v>
      </c>
      <c r="N45" s="11">
        <f t="shared" si="14"/>
        <v>404.5223487733507</v>
      </c>
      <c r="O45" s="11">
        <f t="shared" si="14"/>
        <v>398.50366554368111</v>
      </c>
      <c r="P45" s="11">
        <f t="shared" si="14"/>
        <v>389.2418193232449</v>
      </c>
      <c r="Q45" s="11">
        <f t="shared" si="14"/>
        <v>380.59215496542572</v>
      </c>
      <c r="R45" s="11">
        <f t="shared" si="14"/>
        <v>372.41069587694574</v>
      </c>
      <c r="S45" s="11">
        <f t="shared" si="14"/>
        <v>364.71088923840495</v>
      </c>
      <c r="T45" s="11">
        <f t="shared" si="14"/>
        <v>357.48157567834687</v>
      </c>
      <c r="U45" s="11">
        <f t="shared" si="14"/>
        <v>350.67594384317192</v>
      </c>
      <c r="V45" s="11">
        <f t="shared" si="14"/>
        <v>344.2276141711601</v>
      </c>
      <c r="W45" s="11">
        <f t="shared" si="14"/>
        <v>338.05963722454459</v>
      </c>
      <c r="X45" s="11">
        <f t="shared" si="14"/>
        <v>332.11727796034847</v>
      </c>
    </row>
    <row r="46" spans="1:24" ht="15.75">
      <c r="B46" s="10" t="s">
        <v>11</v>
      </c>
      <c r="C46" s="9"/>
      <c r="D46" s="11">
        <f t="shared" ref="D46:X46" si="15">+D16/D36</f>
        <v>5082.4108093844761</v>
      </c>
      <c r="E46" s="11">
        <f t="shared" si="15"/>
        <v>4864.4660444958381</v>
      </c>
      <c r="F46" s="11">
        <f t="shared" si="15"/>
        <v>4653.2100374788561</v>
      </c>
      <c r="G46" s="11">
        <f t="shared" si="15"/>
        <v>4448.7595746428133</v>
      </c>
      <c r="H46" s="11">
        <f t="shared" si="15"/>
        <v>4251.2499288471599</v>
      </c>
      <c r="I46" s="11">
        <f t="shared" si="15"/>
        <v>4060.7675865764841</v>
      </c>
      <c r="J46" s="11">
        <f t="shared" si="15"/>
        <v>3877.2871900371965</v>
      </c>
      <c r="K46" s="11">
        <f t="shared" si="15"/>
        <v>3700.7809337965159</v>
      </c>
      <c r="L46" s="11">
        <f t="shared" si="15"/>
        <v>3531.2820473154429</v>
      </c>
      <c r="M46" s="11">
        <f t="shared" si="15"/>
        <v>3368.8001393823788</v>
      </c>
      <c r="N46" s="11">
        <f t="shared" si="15"/>
        <v>3213.2688253553733</v>
      </c>
      <c r="O46" s="11">
        <f t="shared" si="15"/>
        <v>3095.5821820502001</v>
      </c>
      <c r="P46" s="11">
        <f t="shared" si="15"/>
        <v>2982.9046712117652</v>
      </c>
      <c r="Q46" s="11">
        <f t="shared" si="15"/>
        <v>2875.4045197816813</v>
      </c>
      <c r="R46" s="11">
        <f t="shared" si="15"/>
        <v>2773.2643498109105</v>
      </c>
      <c r="S46" s="11">
        <f t="shared" si="15"/>
        <v>2676.4307367147189</v>
      </c>
      <c r="T46" s="11">
        <f t="shared" si="15"/>
        <v>2623.3784216113986</v>
      </c>
      <c r="U46" s="11">
        <f t="shared" si="15"/>
        <v>2573.4352947021284</v>
      </c>
      <c r="V46" s="11">
        <f t="shared" si="15"/>
        <v>2526.1142295957879</v>
      </c>
      <c r="W46" s="11">
        <f t="shared" si="15"/>
        <v>2480.8505328694791</v>
      </c>
      <c r="X46" s="11">
        <f t="shared" si="15"/>
        <v>2437.2425314289198</v>
      </c>
    </row>
    <row r="47" spans="1:24" ht="15.75">
      <c r="B47" s="10" t="s">
        <v>12</v>
      </c>
      <c r="C47" s="9"/>
      <c r="D47" s="11">
        <f t="shared" ref="D47:X47" si="16">+D19/D36</f>
        <v>0.78950549791237379</v>
      </c>
      <c r="E47" s="11">
        <f t="shared" si="16"/>
        <v>0.76910890489831907</v>
      </c>
      <c r="F47" s="11">
        <f t="shared" si="16"/>
        <v>0.74972670719531054</v>
      </c>
      <c r="G47" s="11">
        <f t="shared" si="16"/>
        <v>0.7301171179092335</v>
      </c>
      <c r="H47" s="11">
        <f t="shared" si="16"/>
        <v>0.70856655473881258</v>
      </c>
      <c r="I47" s="11">
        <f t="shared" si="16"/>
        <v>0.68763529146137081</v>
      </c>
      <c r="J47" s="11">
        <f t="shared" si="16"/>
        <v>0.66619682215971365</v>
      </c>
      <c r="K47" s="11">
        <f t="shared" si="16"/>
        <v>0.64100598189056035</v>
      </c>
      <c r="L47" s="11">
        <f t="shared" si="16"/>
        <v>0.61949217850509186</v>
      </c>
      <c r="M47" s="11">
        <f t="shared" si="16"/>
        <v>0.59509882766943201</v>
      </c>
      <c r="N47" s="11">
        <f t="shared" si="16"/>
        <v>0.57224980862201735</v>
      </c>
      <c r="O47" s="11">
        <f t="shared" si="16"/>
        <v>0.5539049953877877</v>
      </c>
      <c r="P47" s="11">
        <f t="shared" si="16"/>
        <v>0.53534268709511312</v>
      </c>
      <c r="Q47" s="11">
        <f t="shared" si="16"/>
        <v>0.51811992408326935</v>
      </c>
      <c r="R47" s="11">
        <f t="shared" si="16"/>
        <v>0.50271773851680424</v>
      </c>
      <c r="S47" s="11">
        <f t="shared" si="16"/>
        <v>0.48675552690812779</v>
      </c>
      <c r="T47" s="11">
        <f t="shared" si="16"/>
        <v>0.46801061153102186</v>
      </c>
      <c r="U47" s="11">
        <f t="shared" si="16"/>
        <v>0.45285448286045044</v>
      </c>
      <c r="V47" s="11">
        <f t="shared" si="16"/>
        <v>0.43795788867765051</v>
      </c>
      <c r="W47" s="11">
        <f t="shared" si="16"/>
        <v>0.42365875949948245</v>
      </c>
      <c r="X47" s="11">
        <f t="shared" si="16"/>
        <v>0.40945094446535535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223.82809764374784</v>
      </c>
      <c r="E50" s="11">
        <f t="shared" ref="E50:X50" si="18">+E35/E36</f>
        <v>232.31774826231097</v>
      </c>
      <c r="F50" s="11">
        <f t="shared" si="18"/>
        <v>235.96506681913144</v>
      </c>
      <c r="G50" s="11">
        <f t="shared" si="18"/>
        <v>239.03557503970686</v>
      </c>
      <c r="H50" s="11">
        <f t="shared" si="18"/>
        <v>252.32465301280951</v>
      </c>
      <c r="I50" s="11">
        <f t="shared" si="18"/>
        <v>254.6601094158863</v>
      </c>
      <c r="J50" s="11">
        <f t="shared" si="18"/>
        <v>261.67439043255905</v>
      </c>
      <c r="K50" s="11">
        <f t="shared" si="18"/>
        <v>268.71484746937028</v>
      </c>
      <c r="L50" s="11">
        <f t="shared" si="18"/>
        <v>269.92187057727375</v>
      </c>
      <c r="M50" s="11">
        <f t="shared" si="18"/>
        <v>275.27336659662427</v>
      </c>
      <c r="N50" s="11">
        <f t="shared" si="18"/>
        <v>285.22114201980452</v>
      </c>
      <c r="O50" s="11">
        <f t="shared" si="18"/>
        <v>294.28478768409349</v>
      </c>
      <c r="P50" s="11">
        <f t="shared" si="18"/>
        <v>287.92469329708177</v>
      </c>
      <c r="Q50" s="11">
        <f t="shared" si="18"/>
        <v>292.63346855997929</v>
      </c>
      <c r="R50" s="11">
        <f t="shared" si="18"/>
        <v>299.75112572030383</v>
      </c>
      <c r="S50" s="11">
        <f t="shared" si="18"/>
        <v>302.72142616850402</v>
      </c>
      <c r="T50" s="11">
        <f t="shared" si="18"/>
        <v>307.76357210013515</v>
      </c>
      <c r="U50" s="11">
        <f t="shared" si="18"/>
        <v>312.20410991343675</v>
      </c>
      <c r="V50" s="11">
        <f t="shared" si="18"/>
        <v>325.17168449647181</v>
      </c>
      <c r="W50" s="11">
        <f t="shared" si="18"/>
        <v>333.43212595085203</v>
      </c>
      <c r="X50" s="11">
        <f t="shared" si="18"/>
        <v>342.48639511245869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-3.5357216351845966</v>
      </c>
      <c r="F53" s="32">
        <f>IFERROR(((F39/$D39)-1)*100,0)</f>
        <v>-6.0519090185972129</v>
      </c>
      <c r="G53" s="32">
        <f>IFERROR(((G39/$D39)-1)*100,0)</f>
        <v>-8.4229032486071169</v>
      </c>
      <c r="H53" s="32">
        <f t="shared" ref="H53:X53" si="19">IFERROR(((H39/$D39)-1)*100,0)</f>
        <v>-10.678757235472247</v>
      </c>
      <c r="I53" s="32">
        <f t="shared" si="19"/>
        <v>-12.814742667225854</v>
      </c>
      <c r="J53" s="32">
        <f t="shared" si="19"/>
        <v>-14.776066322914438</v>
      </c>
      <c r="K53" s="32">
        <f t="shared" si="19"/>
        <v>-16.643816674834245</v>
      </c>
      <c r="L53" s="32">
        <f t="shared" si="19"/>
        <v>-18.411597571850535</v>
      </c>
      <c r="M53" s="32">
        <f t="shared" si="19"/>
        <v>-20.162091197759203</v>
      </c>
      <c r="N53" s="32">
        <f t="shared" si="19"/>
        <v>-21.756672620419447</v>
      </c>
      <c r="O53" s="32">
        <f t="shared" si="19"/>
        <v>-22.788230631438577</v>
      </c>
      <c r="P53" s="32">
        <f t="shared" si="19"/>
        <v>-23.80695257315173</v>
      </c>
      <c r="Q53" s="32">
        <f t="shared" si="19"/>
        <v>-24.734482120686017</v>
      </c>
      <c r="R53" s="32">
        <f t="shared" si="19"/>
        <v>-25.571238134289153</v>
      </c>
      <c r="S53" s="32">
        <f t="shared" si="19"/>
        <v>-26.336673277878642</v>
      </c>
      <c r="T53" s="32">
        <f t="shared" si="19"/>
        <v>-26.415269111727103</v>
      </c>
      <c r="U53" s="32">
        <f t="shared" si="19"/>
        <v>-27.325673948492835</v>
      </c>
      <c r="V53" s="32">
        <f t="shared" si="19"/>
        <v>-27.268655212034744</v>
      </c>
      <c r="W53" s="32">
        <f t="shared" si="19"/>
        <v>-27.197404364032739</v>
      </c>
      <c r="X53" s="32">
        <f t="shared" si="19"/>
        <v>-27.095771583300287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2.545996145680518</v>
      </c>
      <c r="F54" s="32">
        <f t="shared" ref="F54:I54" si="21">IFERROR(((F40/$D40)-1)*100,0)</f>
        <v>5.4292785718063286</v>
      </c>
      <c r="G54" s="32">
        <f t="shared" si="21"/>
        <v>9.2540813683111178</v>
      </c>
      <c r="H54" s="32">
        <f t="shared" si="21"/>
        <v>13.347926357565655</v>
      </c>
      <c r="I54" s="32">
        <f t="shared" si="21"/>
        <v>17.799616814857487</v>
      </c>
      <c r="J54" s="32">
        <f t="shared" ref="J54:X54" si="22">IFERROR(((J40/$D40)-1)*100,0)</f>
        <v>22.545656949727366</v>
      </c>
      <c r="K54" s="32">
        <f t="shared" si="22"/>
        <v>26.853907170369418</v>
      </c>
      <c r="L54" s="32">
        <f t="shared" si="22"/>
        <v>30.999168697368141</v>
      </c>
      <c r="M54" s="32">
        <f t="shared" si="22"/>
        <v>33.646765143833356</v>
      </c>
      <c r="N54" s="32">
        <f t="shared" si="22"/>
        <v>36.709746670007881</v>
      </c>
      <c r="O54" s="32">
        <f t="shared" si="22"/>
        <v>40.777712039924772</v>
      </c>
      <c r="P54" s="32">
        <f t="shared" si="22"/>
        <v>44.378594185310646</v>
      </c>
      <c r="Q54" s="32">
        <f t="shared" si="22"/>
        <v>48.015631587485565</v>
      </c>
      <c r="R54" s="32">
        <f t="shared" si="22"/>
        <v>51.663834845546489</v>
      </c>
      <c r="S54" s="32">
        <f t="shared" si="22"/>
        <v>55.014346524393673</v>
      </c>
      <c r="T54" s="32">
        <f t="shared" si="22"/>
        <v>59.396393541012358</v>
      </c>
      <c r="U54" s="32">
        <f t="shared" si="22"/>
        <v>64.084000969187557</v>
      </c>
      <c r="V54" s="32">
        <f t="shared" si="22"/>
        <v>68.598000515637736</v>
      </c>
      <c r="W54" s="32">
        <f t="shared" si="22"/>
        <v>72.745093367955889</v>
      </c>
      <c r="X54" s="39">
        <f t="shared" si="22"/>
        <v>77.183833170869278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-3.361835383872247</v>
      </c>
      <c r="F55" s="32">
        <f t="shared" ref="F55:I55" si="23">IFERROR(((F41/$D41)-1)*100,0)</f>
        <v>-3.0079155581758554</v>
      </c>
      <c r="G55" s="32">
        <f t="shared" si="23"/>
        <v>-2.61534090260368</v>
      </c>
      <c r="H55" s="32">
        <f t="shared" si="23"/>
        <v>-2.1852886486236511</v>
      </c>
      <c r="I55" s="32">
        <f t="shared" si="23"/>
        <v>-1.7263752999925663</v>
      </c>
      <c r="J55" s="32">
        <f t="shared" ref="J55:X55" si="24">IFERROR(((J41/$D41)-1)*100,0)</f>
        <v>-0.99589727688195184</v>
      </c>
      <c r="K55" s="32">
        <f t="shared" si="24"/>
        <v>-0.1713460029890701</v>
      </c>
      <c r="L55" s="32">
        <f t="shared" si="24"/>
        <v>0.72933599428830487</v>
      </c>
      <c r="M55" s="32">
        <f t="shared" si="24"/>
        <v>1.6869510927453701</v>
      </c>
      <c r="N55" s="32">
        <f t="shared" si="24"/>
        <v>2.5863302840288149</v>
      </c>
      <c r="O55" s="32">
        <f t="shared" si="24"/>
        <v>3.6799075927178126</v>
      </c>
      <c r="P55" s="32">
        <f t="shared" si="24"/>
        <v>4.8524009080419317</v>
      </c>
      <c r="Q55" s="32">
        <f t="shared" si="24"/>
        <v>6.0942361324026084</v>
      </c>
      <c r="R55" s="32">
        <f t="shared" si="24"/>
        <v>7.4079195825771604</v>
      </c>
      <c r="S55" s="32">
        <f t="shared" si="24"/>
        <v>8.7925594987511069</v>
      </c>
      <c r="T55" s="32">
        <f t="shared" si="24"/>
        <v>10.476938604498386</v>
      </c>
      <c r="U55" s="32">
        <f t="shared" si="24"/>
        <v>8.4678689527844639</v>
      </c>
      <c r="V55" s="32">
        <f t="shared" si="24"/>
        <v>10.343724292814894</v>
      </c>
      <c r="W55" s="32">
        <f t="shared" si="24"/>
        <v>12.249719818562287</v>
      </c>
      <c r="X55" s="32">
        <f t="shared" si="24"/>
        <v>14.111346182744455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-4.1244496051054629</v>
      </c>
      <c r="F56" s="32">
        <f t="shared" ref="F56:I56" si="25">IFERROR(((F42/$D42)-1)*100,0)</f>
        <v>-8.1065059618242845</v>
      </c>
      <c r="G56" s="32">
        <f t="shared" si="25"/>
        <v>-11.975547175512101</v>
      </c>
      <c r="H56" s="32">
        <f t="shared" si="25"/>
        <v>-15.71584546364193</v>
      </c>
      <c r="I56" s="32">
        <f t="shared" si="25"/>
        <v>-19.325341634883099</v>
      </c>
      <c r="J56" s="32">
        <f t="shared" ref="J56:X56" si="26">IFERROR(((J42/$D42)-1)*100,0)</f>
        <v>-22.804228485181465</v>
      </c>
      <c r="K56" s="32">
        <f t="shared" si="26"/>
        <v>-26.143554600211516</v>
      </c>
      <c r="L56" s="32">
        <f t="shared" si="26"/>
        <v>-29.351788022119173</v>
      </c>
      <c r="M56" s="32">
        <f t="shared" si="26"/>
        <v>-32.424895042012459</v>
      </c>
      <c r="N56" s="32">
        <f t="shared" si="26"/>
        <v>-35.290256402927831</v>
      </c>
      <c r="O56" s="32">
        <f t="shared" si="26"/>
        <v>-37.502894027124945</v>
      </c>
      <c r="P56" s="32">
        <f t="shared" si="26"/>
        <v>-39.683953464016433</v>
      </c>
      <c r="Q56" s="32">
        <f t="shared" si="26"/>
        <v>-41.761450497435234</v>
      </c>
      <c r="R56" s="32">
        <f t="shared" si="26"/>
        <v>-43.734685400784159</v>
      </c>
      <c r="S56" s="32">
        <f t="shared" si="26"/>
        <v>-45.604415692170505</v>
      </c>
      <c r="T56" s="32">
        <f t="shared" si="26"/>
        <v>-46.682809776986588</v>
      </c>
      <c r="U56" s="32">
        <f t="shared" si="26"/>
        <v>-47.697958878015356</v>
      </c>
      <c r="V56" s="32">
        <f t="shared" si="26"/>
        <v>-48.659821271726976</v>
      </c>
      <c r="W56" s="32">
        <f t="shared" si="26"/>
        <v>-49.579865866225859</v>
      </c>
      <c r="X56" s="32">
        <f t="shared" si="26"/>
        <v>-50.466263981792991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-4.124667211905253</v>
      </c>
      <c r="F57" s="32">
        <f t="shared" ref="F57:I57" si="27">IFERROR(((F43/$D43)-1)*100,0)</f>
        <v>-8.1069392113867433</v>
      </c>
      <c r="G57" s="32">
        <f t="shared" si="27"/>
        <v>-11.976176041477471</v>
      </c>
      <c r="H57" s="32">
        <f t="shared" si="27"/>
        <v>-15.716617049159009</v>
      </c>
      <c r="I57" s="32">
        <f t="shared" si="27"/>
        <v>-19.326248545962965</v>
      </c>
      <c r="J57" s="32">
        <f t="shared" ref="J57:X57" si="28">IFERROR(((J43/$D43)-1)*100,0)</f>
        <v>-22.805243206116177</v>
      </c>
      <c r="K57" s="32">
        <f t="shared" si="28"/>
        <v>-26.144590307471628</v>
      </c>
      <c r="L57" s="32">
        <f t="shared" si="28"/>
        <v>-29.352891972070651</v>
      </c>
      <c r="M57" s="32">
        <f t="shared" si="28"/>
        <v>-32.425996648832765</v>
      </c>
      <c r="N57" s="32">
        <f t="shared" si="28"/>
        <v>-35.291353952550693</v>
      </c>
      <c r="O57" s="32">
        <f t="shared" si="28"/>
        <v>-37.503975909884957</v>
      </c>
      <c r="P57" s="32">
        <f t="shared" si="28"/>
        <v>-39.685011330503528</v>
      </c>
      <c r="Q57" s="32">
        <f t="shared" si="28"/>
        <v>-41.762493682730764</v>
      </c>
      <c r="R57" s="32">
        <f t="shared" si="28"/>
        <v>-43.735731745011208</v>
      </c>
      <c r="S57" s="32">
        <f t="shared" si="28"/>
        <v>-45.60544056240122</v>
      </c>
      <c r="T57" s="32">
        <f t="shared" si="28"/>
        <v>-46.683651654361704</v>
      </c>
      <c r="U57" s="32">
        <f t="shared" si="28"/>
        <v>-47.698673021400872</v>
      </c>
      <c r="V57" s="32">
        <f t="shared" si="28"/>
        <v>-48.660404798452902</v>
      </c>
      <c r="W57" s="32">
        <f t="shared" si="28"/>
        <v>-49.58032355748152</v>
      </c>
      <c r="X57" s="32">
        <f t="shared" si="28"/>
        <v>-50.466592719531668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-2.5834643416654868</v>
      </c>
      <c r="F58" s="32">
        <f t="shared" ref="F58:I58" si="29">IFERROR(((F44/$D44)-1)*100,0)</f>
        <v>-5.0384437881999755</v>
      </c>
      <c r="G58" s="32">
        <f t="shared" si="29"/>
        <v>-7.5222250079544972</v>
      </c>
      <c r="H58" s="32">
        <f t="shared" si="29"/>
        <v>-10.251853012750589</v>
      </c>
      <c r="I58" s="32">
        <f t="shared" si="29"/>
        <v>-12.90303952542069</v>
      </c>
      <c r="J58" s="32">
        <f t="shared" ref="J58:X58" si="30">IFERROR(((J44/$D44)-1)*100,0)</f>
        <v>-15.618469545647928</v>
      </c>
      <c r="K58" s="32">
        <f t="shared" si="30"/>
        <v>-18.80918073585033</v>
      </c>
      <c r="L58" s="32">
        <f t="shared" si="30"/>
        <v>-21.534152688845687</v>
      </c>
      <c r="M58" s="32">
        <f t="shared" si="30"/>
        <v>-24.623852621292166</v>
      </c>
      <c r="N58" s="32">
        <f t="shared" si="30"/>
        <v>-27.517945076358341</v>
      </c>
      <c r="O58" s="32">
        <f t="shared" si="30"/>
        <v>-29.841527785121912</v>
      </c>
      <c r="P58" s="32">
        <f t="shared" si="30"/>
        <v>-32.19265875783298</v>
      </c>
      <c r="Q58" s="32">
        <f t="shared" si="30"/>
        <v>-34.37412083218009</v>
      </c>
      <c r="R58" s="32">
        <f t="shared" si="30"/>
        <v>-36.324985722569316</v>
      </c>
      <c r="S58" s="32">
        <f t="shared" si="30"/>
        <v>-38.346784386528462</v>
      </c>
      <c r="T58" s="32">
        <f t="shared" si="30"/>
        <v>-40.721044657884612</v>
      </c>
      <c r="U58" s="32">
        <f t="shared" si="30"/>
        <v>-42.64074359736604</v>
      </c>
      <c r="V58" s="32">
        <f t="shared" si="30"/>
        <v>-44.527569493093146</v>
      </c>
      <c r="W58" s="32">
        <f t="shared" si="30"/>
        <v>-46.338719537770231</v>
      </c>
      <c r="X58" s="32">
        <f t="shared" si="30"/>
        <v>-48.138303590281041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-2.4899526607878197</v>
      </c>
      <c r="F59" s="32">
        <f t="shared" ref="F59:I59" si="31">IFERROR(((F45/$D45)-1)*100,0)</f>
        <v>-4.729669207944398</v>
      </c>
      <c r="G59" s="32">
        <f t="shared" si="31"/>
        <v>-7.0649385155805433</v>
      </c>
      <c r="H59" s="32">
        <f t="shared" si="31"/>
        <v>-9.3490714023116475</v>
      </c>
      <c r="I59" s="32">
        <f t="shared" si="31"/>
        <v>-11.576935597442029</v>
      </c>
      <c r="J59" s="32">
        <f t="shared" ref="J59:X59" si="32">IFERROR(((J45/$D45)-1)*100,0)</f>
        <v>-13.745442740745982</v>
      </c>
      <c r="K59" s="32">
        <f t="shared" si="32"/>
        <v>-15.750049298774616</v>
      </c>
      <c r="L59" s="32">
        <f t="shared" si="32"/>
        <v>-17.691872850979561</v>
      </c>
      <c r="M59" s="32">
        <f t="shared" si="32"/>
        <v>-19.527155722620172</v>
      </c>
      <c r="N59" s="32">
        <f t="shared" si="32"/>
        <v>-20.445132268275444</v>
      </c>
      <c r="O59" s="32">
        <f t="shared" si="32"/>
        <v>-21.628788868973636</v>
      </c>
      <c r="P59" s="32">
        <f t="shared" si="32"/>
        <v>-23.450257950354867</v>
      </c>
      <c r="Q59" s="32">
        <f t="shared" si="32"/>
        <v>-25.151333072648463</v>
      </c>
      <c r="R59" s="32">
        <f t="shared" si="32"/>
        <v>-26.7603292074979</v>
      </c>
      <c r="S59" s="32">
        <f t="shared" si="32"/>
        <v>-28.274601782416077</v>
      </c>
      <c r="T59" s="32">
        <f t="shared" si="32"/>
        <v>-29.696345440845739</v>
      </c>
      <c r="U59" s="32">
        <f t="shared" si="32"/>
        <v>-31.034766277469306</v>
      </c>
      <c r="V59" s="32">
        <f t="shared" si="32"/>
        <v>-32.302918743465391</v>
      </c>
      <c r="W59" s="32">
        <f t="shared" si="32"/>
        <v>-33.515936001098424</v>
      </c>
      <c r="X59" s="32">
        <f t="shared" si="32"/>
        <v>-34.684582447236764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-4.2882162238088162</v>
      </c>
      <c r="F60" s="32">
        <f t="shared" ref="F60:I60" si="33">IFERROR(((F46/$D46)-1)*100,0)</f>
        <v>-8.4448264416783765</v>
      </c>
      <c r="G60" s="32">
        <f t="shared" si="33"/>
        <v>-12.467532801001646</v>
      </c>
      <c r="H60" s="32">
        <f t="shared" si="33"/>
        <v>-16.353673713321438</v>
      </c>
      <c r="I60" s="32">
        <f t="shared" si="33"/>
        <v>-20.101547496348914</v>
      </c>
      <c r="J60" s="32">
        <f t="shared" ref="J60:X60" si="34">IFERROR(((J46/$D46)-1)*100,0)</f>
        <v>-23.711653082471518</v>
      </c>
      <c r="K60" s="32">
        <f t="shared" si="34"/>
        <v>-27.184537563095724</v>
      </c>
      <c r="L60" s="32">
        <f t="shared" si="34"/>
        <v>-30.519547125252721</v>
      </c>
      <c r="M60" s="32">
        <f t="shared" si="34"/>
        <v>-33.716492709286328</v>
      </c>
      <c r="N60" s="32">
        <f t="shared" si="34"/>
        <v>-36.776680479622073</v>
      </c>
      <c r="O60" s="32">
        <f t="shared" si="34"/>
        <v>-39.092247790471269</v>
      </c>
      <c r="P60" s="32">
        <f t="shared" si="34"/>
        <v>-41.30925690414584</v>
      </c>
      <c r="Q60" s="32">
        <f t="shared" si="34"/>
        <v>-43.424397837491654</v>
      </c>
      <c r="R60" s="32">
        <f t="shared" si="34"/>
        <v>-45.434077373474324</v>
      </c>
      <c r="S60" s="32">
        <f t="shared" si="34"/>
        <v>-47.339346678296991</v>
      </c>
      <c r="T60" s="32">
        <f t="shared" si="34"/>
        <v>-48.383188215178684</v>
      </c>
      <c r="U60" s="32">
        <f t="shared" si="34"/>
        <v>-49.365854292014745</v>
      </c>
      <c r="V60" s="32">
        <f t="shared" si="34"/>
        <v>-50.296929462462671</v>
      </c>
      <c r="W60" s="32">
        <f t="shared" si="34"/>
        <v>-51.187524465974207</v>
      </c>
      <c r="X60" s="32">
        <f t="shared" si="34"/>
        <v>-52.045542502612243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-2.5834643416654868</v>
      </c>
      <c r="F61" s="32">
        <f t="shared" ref="F61:I61" si="36">IFERROR(((F47/$D47)-1)*100,0)</f>
        <v>-5.0384437881999755</v>
      </c>
      <c r="G61" s="32">
        <f t="shared" si="36"/>
        <v>-7.5222250079544972</v>
      </c>
      <c r="H61" s="32">
        <f t="shared" si="36"/>
        <v>-10.251853012750589</v>
      </c>
      <c r="I61" s="32">
        <f t="shared" si="36"/>
        <v>-12.90303952542069</v>
      </c>
      <c r="J61" s="32">
        <f t="shared" ref="J61:X61" si="37">IFERROR(((J47/$D47)-1)*100,0)</f>
        <v>-15.618469545647928</v>
      </c>
      <c r="K61" s="32">
        <f t="shared" si="37"/>
        <v>-18.80918073585033</v>
      </c>
      <c r="L61" s="32">
        <f t="shared" si="37"/>
        <v>-21.534152688845687</v>
      </c>
      <c r="M61" s="32">
        <f t="shared" si="37"/>
        <v>-24.623852621292166</v>
      </c>
      <c r="N61" s="32">
        <f t="shared" si="37"/>
        <v>-27.517945076358341</v>
      </c>
      <c r="O61" s="32">
        <f t="shared" si="37"/>
        <v>-29.841527785121912</v>
      </c>
      <c r="P61" s="32">
        <f t="shared" si="37"/>
        <v>-32.19265875783298</v>
      </c>
      <c r="Q61" s="32">
        <f t="shared" si="37"/>
        <v>-34.37412083218009</v>
      </c>
      <c r="R61" s="32">
        <f t="shared" si="37"/>
        <v>-36.324985722569316</v>
      </c>
      <c r="S61" s="32">
        <f t="shared" si="37"/>
        <v>-38.346784386528462</v>
      </c>
      <c r="T61" s="32">
        <f t="shared" si="37"/>
        <v>-40.721044657884612</v>
      </c>
      <c r="U61" s="32">
        <f t="shared" si="37"/>
        <v>-42.64074359736604</v>
      </c>
      <c r="V61" s="32">
        <f t="shared" si="37"/>
        <v>-44.527569493093146</v>
      </c>
      <c r="W61" s="32">
        <f t="shared" si="37"/>
        <v>-46.338719537770231</v>
      </c>
      <c r="X61" s="32">
        <f t="shared" si="37"/>
        <v>-48.138303590281041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3.7929333751813177</v>
      </c>
      <c r="F64" s="32">
        <f t="shared" ref="F64:I64" si="41">IFERROR(((F50/$D50)-1)*100,0)</f>
        <v>5.422451114560789</v>
      </c>
      <c r="G64" s="32">
        <f t="shared" si="41"/>
        <v>6.7942664732663527</v>
      </c>
      <c r="H64" s="32">
        <f t="shared" si="41"/>
        <v>12.73144688671648</v>
      </c>
      <c r="I64" s="32">
        <f t="shared" si="41"/>
        <v>13.774862091358919</v>
      </c>
      <c r="J64" s="32">
        <f t="shared" ref="J64:X64" si="42">IFERROR(((J50/$D50)-1)*100,0)</f>
        <v>16.908642474837364</v>
      </c>
      <c r="K64" s="32">
        <f t="shared" si="42"/>
        <v>20.054117556351514</v>
      </c>
      <c r="L64" s="32">
        <f t="shared" si="42"/>
        <v>20.593381000311361</v>
      </c>
      <c r="M64" s="32">
        <f t="shared" si="42"/>
        <v>22.984276547244932</v>
      </c>
      <c r="N64" s="32">
        <f t="shared" si="42"/>
        <v>27.428658431334153</v>
      </c>
      <c r="O64" s="32">
        <f t="shared" si="42"/>
        <v>31.478036395808907</v>
      </c>
      <c r="P64" s="32">
        <f t="shared" si="42"/>
        <v>28.636527910518272</v>
      </c>
      <c r="Q64" s="32">
        <f t="shared" si="42"/>
        <v>30.740274183871374</v>
      </c>
      <c r="R64" s="32">
        <f t="shared" si="42"/>
        <v>33.920240075219496</v>
      </c>
      <c r="S64" s="32">
        <f t="shared" si="42"/>
        <v>35.247285463831886</v>
      </c>
      <c r="T64" s="32">
        <f t="shared" si="42"/>
        <v>37.499972228679603</v>
      </c>
      <c r="U64" s="32">
        <f t="shared" si="42"/>
        <v>39.483877672208557</v>
      </c>
      <c r="V64" s="32">
        <f t="shared" si="42"/>
        <v>45.277419555263229</v>
      </c>
      <c r="W64" s="32">
        <f t="shared" si="42"/>
        <v>48.967948823634089</v>
      </c>
      <c r="X64" s="32">
        <f t="shared" si="42"/>
        <v>53.013137634566007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10.486979481805792</v>
      </c>
      <c r="D67" s="30">
        <f>(D8/D7)*100</f>
        <v>6.057332839203271</v>
      </c>
      <c r="E67" s="30">
        <f t="shared" ref="E67:X67" si="43">(E8/E7)*100</f>
        <v>6.4392253848923637</v>
      </c>
      <c r="F67" s="30">
        <f t="shared" si="43"/>
        <v>6.7975860353876527</v>
      </c>
      <c r="G67" s="30">
        <f t="shared" si="43"/>
        <v>7.2265703802101751</v>
      </c>
      <c r="H67" s="30">
        <f t="shared" si="43"/>
        <v>7.686705819703854</v>
      </c>
      <c r="I67" s="30">
        <f t="shared" si="43"/>
        <v>8.1843136008037476</v>
      </c>
      <c r="J67" s="30">
        <f t="shared" si="43"/>
        <v>8.7099926055502728</v>
      </c>
      <c r="K67" s="30">
        <f t="shared" si="43"/>
        <v>9.2182284148839901</v>
      </c>
      <c r="L67" s="30">
        <f t="shared" si="43"/>
        <v>9.7257152100471025</v>
      </c>
      <c r="M67" s="30">
        <f t="shared" si="43"/>
        <v>10.13983145981784</v>
      </c>
      <c r="N67" s="30">
        <f t="shared" si="43"/>
        <v>10.583604579161982</v>
      </c>
      <c r="O67" s="30">
        <f t="shared" si="43"/>
        <v>11.044138285406914</v>
      </c>
      <c r="P67" s="30">
        <f t="shared" si="43"/>
        <v>11.478070891918653</v>
      </c>
      <c r="Q67" s="30">
        <f t="shared" si="43"/>
        <v>11.912227155175211</v>
      </c>
      <c r="R67" s="30">
        <f t="shared" si="43"/>
        <v>12.343055349852095</v>
      </c>
      <c r="S67" s="30">
        <f t="shared" si="43"/>
        <v>12.746824417690442</v>
      </c>
      <c r="T67" s="30">
        <f t="shared" si="43"/>
        <v>13.121159748651271</v>
      </c>
      <c r="U67" s="30">
        <f t="shared" si="43"/>
        <v>13.676238383746373</v>
      </c>
      <c r="V67" s="30">
        <f t="shared" si="43"/>
        <v>14.041459127762035</v>
      </c>
      <c r="W67" s="30">
        <f t="shared" si="43"/>
        <v>14.372764016562146</v>
      </c>
      <c r="X67" s="30">
        <f t="shared" si="43"/>
        <v>14.721525411494172</v>
      </c>
    </row>
    <row r="68" spans="1:24" ht="15.75">
      <c r="B68" s="20" t="s">
        <v>38</v>
      </c>
      <c r="C68" s="31">
        <f t="shared" ref="C68:C69" si="44">AVERAGE(D68:X68)</f>
        <v>31.32572423276968</v>
      </c>
      <c r="D68" s="30">
        <f>(D9/D7)*100</f>
        <v>24.216289677714514</v>
      </c>
      <c r="E68" s="30">
        <f t="shared" ref="E68:X68" si="45">(E9/E7)*100</f>
        <v>24.259941897003674</v>
      </c>
      <c r="F68" s="30">
        <f t="shared" si="45"/>
        <v>25.00091687603858</v>
      </c>
      <c r="G68" s="30">
        <f t="shared" si="45"/>
        <v>25.752018774630525</v>
      </c>
      <c r="H68" s="30">
        <f t="shared" si="45"/>
        <v>26.51899269999463</v>
      </c>
      <c r="I68" s="30">
        <f t="shared" si="45"/>
        <v>27.296158045745329</v>
      </c>
      <c r="J68" s="30">
        <f t="shared" si="45"/>
        <v>28.131909985631864</v>
      </c>
      <c r="K68" s="30">
        <f t="shared" si="45"/>
        <v>29.001802948409434</v>
      </c>
      <c r="L68" s="30">
        <f t="shared" si="45"/>
        <v>29.897518604187319</v>
      </c>
      <c r="M68" s="30">
        <f t="shared" si="45"/>
        <v>30.84350155269092</v>
      </c>
      <c r="N68" s="30">
        <f t="shared" si="45"/>
        <v>31.750442808750812</v>
      </c>
      <c r="O68" s="30">
        <f t="shared" si="45"/>
        <v>32.517616116776026</v>
      </c>
      <c r="P68" s="30">
        <f t="shared" si="45"/>
        <v>33.325036857605461</v>
      </c>
      <c r="Q68" s="30">
        <f t="shared" si="45"/>
        <v>34.135269745140896</v>
      </c>
      <c r="R68" s="30">
        <f t="shared" si="45"/>
        <v>34.946453885465452</v>
      </c>
      <c r="S68" s="30">
        <f t="shared" si="45"/>
        <v>35.764772687228955</v>
      </c>
      <c r="T68" s="30">
        <f t="shared" si="45"/>
        <v>36.357292004175555</v>
      </c>
      <c r="U68" s="30">
        <f t="shared" si="45"/>
        <v>36.14329128313301</v>
      </c>
      <c r="V68" s="30">
        <f t="shared" si="45"/>
        <v>36.739532307325369</v>
      </c>
      <c r="W68" s="30">
        <f t="shared" si="45"/>
        <v>37.337566162622728</v>
      </c>
      <c r="X68" s="30">
        <f t="shared" si="45"/>
        <v>37.903883967892298</v>
      </c>
    </row>
    <row r="69" spans="1:24" ht="15.75">
      <c r="B69" s="20" t="s">
        <v>10</v>
      </c>
      <c r="C69" s="31">
        <f t="shared" si="44"/>
        <v>58.187296285424544</v>
      </c>
      <c r="D69" s="30">
        <f t="shared" ref="D69:X69" si="46">(D10/D7)*100</f>
        <v>69.726377483082217</v>
      </c>
      <c r="E69" s="30">
        <f t="shared" si="46"/>
        <v>69.300832718103962</v>
      </c>
      <c r="F69" s="30">
        <f t="shared" si="46"/>
        <v>68.20149708857376</v>
      </c>
      <c r="G69" s="30">
        <f t="shared" si="46"/>
        <v>67.021410845159295</v>
      </c>
      <c r="H69" s="30">
        <f t="shared" si="46"/>
        <v>65.794301480301513</v>
      </c>
      <c r="I69" s="30">
        <f t="shared" si="46"/>
        <v>64.519528353450923</v>
      </c>
      <c r="J69" s="30">
        <f t="shared" si="46"/>
        <v>63.158097408817859</v>
      </c>
      <c r="K69" s="30">
        <f t="shared" si="46"/>
        <v>61.77996863670657</v>
      </c>
      <c r="L69" s="30">
        <f t="shared" si="46"/>
        <v>60.376766185765575</v>
      </c>
      <c r="M69" s="30">
        <f t="shared" si="46"/>
        <v>59.016666987491227</v>
      </c>
      <c r="N69" s="30">
        <f t="shared" si="46"/>
        <v>57.665952612087189</v>
      </c>
      <c r="O69" s="30">
        <f t="shared" si="46"/>
        <v>56.438245597817058</v>
      </c>
      <c r="P69" s="30">
        <f t="shared" si="46"/>
        <v>55.196892250475891</v>
      </c>
      <c r="Q69" s="30">
        <f t="shared" si="46"/>
        <v>53.952503099683888</v>
      </c>
      <c r="R69" s="30">
        <f t="shared" si="46"/>
        <v>52.710490764682447</v>
      </c>
      <c r="S69" s="30">
        <f t="shared" si="46"/>
        <v>51.488402895080618</v>
      </c>
      <c r="T69" s="30">
        <f t="shared" si="46"/>
        <v>50.521548247173179</v>
      </c>
      <c r="U69" s="30">
        <f t="shared" si="46"/>
        <v>50.180470333120617</v>
      </c>
      <c r="V69" s="30">
        <f t="shared" si="46"/>
        <v>49.219008564912592</v>
      </c>
      <c r="W69" s="30">
        <f t="shared" si="46"/>
        <v>48.289669820815121</v>
      </c>
      <c r="X69" s="30">
        <f t="shared" si="46"/>
        <v>47.374590620613517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10.888946882124774</v>
      </c>
      <c r="D72" s="30">
        <f>(D13/D$10)*100</f>
        <v>9.0935457581356562</v>
      </c>
      <c r="E72" s="30">
        <f t="shared" ref="E72:X72" si="47">(E13/E$10)*100</f>
        <v>9.248573527921236</v>
      </c>
      <c r="F72" s="30">
        <f t="shared" si="47"/>
        <v>9.4277089092985022</v>
      </c>
      <c r="G72" s="30">
        <f t="shared" si="47"/>
        <v>9.600846208368754</v>
      </c>
      <c r="H72" s="30">
        <f t="shared" si="47"/>
        <v>9.7804667052211833</v>
      </c>
      <c r="I72" s="30">
        <f t="shared" si="47"/>
        <v>9.9669363157404405</v>
      </c>
      <c r="J72" s="30">
        <f t="shared" si="47"/>
        <v>10.16065709161534</v>
      </c>
      <c r="K72" s="30">
        <f t="shared" si="47"/>
        <v>10.373242005828516</v>
      </c>
      <c r="L72" s="30">
        <f t="shared" si="47"/>
        <v>10.594361832262697</v>
      </c>
      <c r="M72" s="30">
        <f t="shared" si="47"/>
        <v>10.829187645045307</v>
      </c>
      <c r="N72" s="30">
        <f t="shared" si="47"/>
        <v>11.17970478303053</v>
      </c>
      <c r="O72" s="30">
        <f t="shared" si="47"/>
        <v>11.403283135219286</v>
      </c>
      <c r="P72" s="30">
        <f t="shared" si="47"/>
        <v>11.541018055396618</v>
      </c>
      <c r="Q72" s="30">
        <f t="shared" si="47"/>
        <v>11.687100442110967</v>
      </c>
      <c r="R72" s="30">
        <f t="shared" si="47"/>
        <v>11.836924798278677</v>
      </c>
      <c r="S72" s="30">
        <f t="shared" si="47"/>
        <v>11.990645913848935</v>
      </c>
      <c r="T72" s="30">
        <f t="shared" si="47"/>
        <v>11.990682498904174</v>
      </c>
      <c r="U72" s="30">
        <f t="shared" si="47"/>
        <v>11.990708108574021</v>
      </c>
      <c r="V72" s="30">
        <f t="shared" si="47"/>
        <v>11.990735547625018</v>
      </c>
      <c r="W72" s="30">
        <f t="shared" si="47"/>
        <v>11.990762986801599</v>
      </c>
      <c r="X72" s="30">
        <f t="shared" si="47"/>
        <v>11.990792255392826</v>
      </c>
    </row>
    <row r="73" spans="1:24" ht="15.75">
      <c r="A73" s="36"/>
      <c r="B73" s="10" t="s">
        <v>11</v>
      </c>
      <c r="C73" s="31">
        <f>AVERAGE(D73:X73)</f>
        <v>89.095708742109181</v>
      </c>
      <c r="D73" s="30">
        <f>(D16/D$10)*100</f>
        <v>90.892334958544026</v>
      </c>
      <c r="E73" s="30">
        <f t="shared" ref="E73:X73" si="48">(E16/E$10)*100</f>
        <v>90.737080252824981</v>
      </c>
      <c r="F73" s="30">
        <f t="shared" si="48"/>
        <v>90.557700404704363</v>
      </c>
      <c r="G73" s="30">
        <f>(G16/G$10)*100</f>
        <v>90.384320187285567</v>
      </c>
      <c r="H73" s="30">
        <f t="shared" si="48"/>
        <v>90.204498683329533</v>
      </c>
      <c r="I73" s="30">
        <f t="shared" si="48"/>
        <v>90.017820401099783</v>
      </c>
      <c r="J73" s="30">
        <f t="shared" si="48"/>
        <v>89.823909333305267</v>
      </c>
      <c r="K73" s="30">
        <f t="shared" si="48"/>
        <v>89.611236584036007</v>
      </c>
      <c r="L73" s="30">
        <f t="shared" si="48"/>
        <v>89.389956503642239</v>
      </c>
      <c r="M73" s="30">
        <f t="shared" si="48"/>
        <v>89.155063105566271</v>
      </c>
      <c r="N73" s="30">
        <f t="shared" si="48"/>
        <v>88.804480061287876</v>
      </c>
      <c r="O73" s="30">
        <f t="shared" si="48"/>
        <v>88.580866733305015</v>
      </c>
      <c r="P73" s="30">
        <f t="shared" si="48"/>
        <v>88.443109036527019</v>
      </c>
      <c r="Q73" s="30">
        <f t="shared" si="48"/>
        <v>88.296989299322689</v>
      </c>
      <c r="R73" s="30">
        <f t="shared" si="48"/>
        <v>88.147096519767615</v>
      </c>
      <c r="S73" s="30">
        <f t="shared" si="48"/>
        <v>87.993350963288592</v>
      </c>
      <c r="T73" s="30">
        <f t="shared" si="48"/>
        <v>87.993619442704031</v>
      </c>
      <c r="U73" s="30">
        <f t="shared" si="48"/>
        <v>87.993807379257476</v>
      </c>
      <c r="V73" s="30">
        <f t="shared" si="48"/>
        <v>87.994008740723899</v>
      </c>
      <c r="W73" s="30">
        <f t="shared" si="48"/>
        <v>87.994210103111925</v>
      </c>
      <c r="X73" s="30">
        <f t="shared" si="48"/>
        <v>87.994424890658678</v>
      </c>
    </row>
    <row r="74" spans="1:24" ht="15.75">
      <c r="A74" s="36"/>
      <c r="B74" s="10" t="s">
        <v>12</v>
      </c>
      <c r="C74" s="31">
        <f>AVERAGE(D74:X74)</f>
        <v>1.5344375766040292E-2</v>
      </c>
      <c r="D74" s="30">
        <f>(D19/D$10)*100</f>
        <v>1.4119283320301754E-2</v>
      </c>
      <c r="E74" s="30">
        <f t="shared" ref="E74:X74" si="49">(E19/E$10)*100</f>
        <v>1.4346219253783262E-2</v>
      </c>
      <c r="F74" s="30">
        <f t="shared" si="49"/>
        <v>1.4590685997140947E-2</v>
      </c>
      <c r="G74" s="30">
        <f t="shared" si="49"/>
        <v>1.4833604345684303E-2</v>
      </c>
      <c r="H74" s="30">
        <f t="shared" si="49"/>
        <v>1.503461144927818E-2</v>
      </c>
      <c r="I74" s="30">
        <f t="shared" si="49"/>
        <v>1.5243283159776503E-2</v>
      </c>
      <c r="J74" s="30">
        <f t="shared" si="49"/>
        <v>1.5433575079393623E-2</v>
      </c>
      <c r="K74" s="30">
        <f t="shared" si="49"/>
        <v>1.552141013546836E-2</v>
      </c>
      <c r="L74" s="30">
        <f t="shared" si="49"/>
        <v>1.5681664095060052E-2</v>
      </c>
      <c r="M74" s="30">
        <f t="shared" si="49"/>
        <v>1.5749249388431745E-2</v>
      </c>
      <c r="N74" s="30">
        <f t="shared" si="49"/>
        <v>1.5815155681607018E-2</v>
      </c>
      <c r="O74" s="30">
        <f t="shared" si="49"/>
        <v>1.5850131475708913E-2</v>
      </c>
      <c r="P74" s="30">
        <f t="shared" si="49"/>
        <v>1.5872908076350365E-2</v>
      </c>
      <c r="Q74" s="30">
        <f t="shared" si="49"/>
        <v>1.5910258566338979E-2</v>
      </c>
      <c r="R74" s="30">
        <f t="shared" si="49"/>
        <v>1.597868195372772E-2</v>
      </c>
      <c r="S74" s="30">
        <f t="shared" si="49"/>
        <v>1.6003122862473962E-2</v>
      </c>
      <c r="T74" s="30">
        <f t="shared" si="49"/>
        <v>1.5698058391786306E-2</v>
      </c>
      <c r="U74" s="30">
        <f t="shared" si="49"/>
        <v>1.5484512168497373E-2</v>
      </c>
      <c r="V74" s="30">
        <f t="shared" si="49"/>
        <v>1.5255711651066831E-2</v>
      </c>
      <c r="W74" s="30">
        <f t="shared" si="49"/>
        <v>1.5026910086478213E-2</v>
      </c>
      <c r="X74" s="30">
        <f t="shared" si="49"/>
        <v>1.4782853948491723E-2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693849100.25470257</v>
      </c>
      <c r="E147">
        <v>842413397.60304773</v>
      </c>
      <c r="F147">
        <v>913748633.34718478</v>
      </c>
      <c r="G147">
        <v>1050263820.41571</v>
      </c>
      <c r="H147">
        <v>1129825366.7105279</v>
      </c>
      <c r="I147">
        <v>1223124173.8199589</v>
      </c>
      <c r="J147">
        <v>1315338581.9300189</v>
      </c>
      <c r="K147">
        <v>1331815333.331583</v>
      </c>
      <c r="L147">
        <v>1374675160.1566899</v>
      </c>
      <c r="M147">
        <v>1261280278.240226</v>
      </c>
      <c r="N147">
        <v>1355209169.975415</v>
      </c>
      <c r="O147">
        <v>1526686340.2341149</v>
      </c>
      <c r="P147">
        <v>1528711099.287648</v>
      </c>
      <c r="Q147">
        <v>1586463568.3768411</v>
      </c>
      <c r="R147">
        <v>1638343515.655966</v>
      </c>
      <c r="S147">
        <v>1646954145.7946539</v>
      </c>
      <c r="T147">
        <v>1829668835.118324</v>
      </c>
      <c r="U147">
        <v>1926403320.149194</v>
      </c>
      <c r="V147">
        <v>1962106811.6447589</v>
      </c>
      <c r="W147">
        <v>1971780260.147846</v>
      </c>
      <c r="X147">
        <v>2075810362.764842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Wealth_NPL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2014-12-03T13:24:46Z</dcterms:modified>
</cp:coreProperties>
</file>