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PNG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<sst xmlns="http://schemas.openxmlformats.org/spreadsheetml/2006/main" count="95" uniqueCount="65">
  <si>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</si>
  <si>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</si>
  <si>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</si>
  <si>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</si>
  <si>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</si>
  <si>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</si>
  <si>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</si>
  <si>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</si>
  <si>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</si>
  <si>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</si>
  <si>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</si>
  <si>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</si>
  <si>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</si>
  <si>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</si>
  <si>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</si>
  <si>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</si>
  <si>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</si>
  <si>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</si>
  <si>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</si>
  <si>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</si>
  <si>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</si>
  <si>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</si>
  <si>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</si>
  <si>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</si>
  <si>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</si>
  <si>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</si>
  <si>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</si>
  <si>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</si>
  <si>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</si>
  <si>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</si>
  <si>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</si>
  <si>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</si>
  <si>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</si>
  <si>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</si>
  <si>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</si>
  <si>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</si>
  <si>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</si>
  <si>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</si>
  <si>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</si>
  <si>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</si>
  <si>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</si>
  <si>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</si>
  <si>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</si>
  <si>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</si>
  <si>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</si>
  <si>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</si>
  <si>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</si>
  <si>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</si>
  <si>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</si>
  <si>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</si>
  <si>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</si>
  <si>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</si>
  <si>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</si>
  <si>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</si>
  <si>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</si>
  <si>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</si>
  <si>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</si>
  <si>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</si>
  <si>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</si>
  <si>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</si>
  <si>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</si>
  <si>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</si>
  <si>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</si>
  <si>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Papua New Guinea</t>
  </si>
  <si>
    <t>PNG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</si>
</sst>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Wealth_PNG!$B$54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Wealth_PNG!$D$52:$X$52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0.21511364317132742</c:v>
                </c:pt>
                <c:pt idx="2">
                  <c:v>-0.25817165126763575</c:v>
                </c:pt>
                <c:pt idx="3">
                  <c:v>-1.3725198081271706</c:v>
                </c:pt>
                <c:pt idx="4">
                  <c:v>-2.2600465184565932</c:v>
                </c:pt>
                <c:pt idx="5">
                  <c:v>-3.2380397922954218</c:v>
                </c:pt>
                <c:pt idx="6">
                  <c:v>-2.1661254398846475</c:v>
                </c:pt>
                <c:pt idx="7">
                  <c:v>-2.959880948035476</c:v>
                </c:pt>
                <c:pt idx="8">
                  <c:v>-3.9286925969186592</c:v>
                </c:pt>
                <c:pt idx="9">
                  <c:v>-5.2313529081464027</c:v>
                </c:pt>
                <c:pt idx="10">
                  <c:v>-3.0510744599688833</c:v>
                </c:pt>
                <c:pt idx="11">
                  <c:v>-0.72067278723940698</c:v>
                </c:pt>
                <c:pt idx="12">
                  <c:v>1.7607217708079048</c:v>
                </c:pt>
                <c:pt idx="13">
                  <c:v>2.7090648614765955</c:v>
                </c:pt>
                <c:pt idx="14">
                  <c:v>3.4068216264976359</c:v>
                </c:pt>
                <c:pt idx="15">
                  <c:v>4.3692667602564184</c:v>
                </c:pt>
                <c:pt idx="16">
                  <c:v>4.4035402327102124</c:v>
                </c:pt>
                <c:pt idx="17">
                  <c:v>4.837671920648301</c:v>
                </c:pt>
                <c:pt idx="18">
                  <c:v>5.6275202247966449</c:v>
                </c:pt>
                <c:pt idx="19">
                  <c:v>6.680699077100094</c:v>
                </c:pt>
                <c:pt idx="20" formatCode="_(* #,##0.0000_);_(* \(#,##0.0000\);_(* &quot;-&quot;??_);_(@_)">
                  <c:v>8.1249266585598612</c:v>
                </c:pt>
              </c:numCache>
            </c:numRef>
          </c:val>
        </c:ser>
        <c:ser>
          <c:idx val="1"/>
          <c:order val="1"/>
          <c:tx>
            <c:strRef>
              <c:f>Wealth_PNG!$B$55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Wealth_PNG!$D$52:$X$52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0.67860418217664531</c:v>
                </c:pt>
                <c:pt idx="2">
                  <c:v>1.2109675421226207</c:v>
                </c:pt>
                <c:pt idx="3">
                  <c:v>1.6210642046748935</c:v>
                </c:pt>
                <c:pt idx="4">
                  <c:v>2.0737216920882373</c:v>
                </c:pt>
                <c:pt idx="5">
                  <c:v>2.5735746122104164</c:v>
                </c:pt>
                <c:pt idx="6">
                  <c:v>2.6401422276194353</c:v>
                </c:pt>
                <c:pt idx="7">
                  <c:v>2.8238049005338217</c:v>
                </c:pt>
                <c:pt idx="8">
                  <c:v>3.0377908698494105</c:v>
                </c:pt>
                <c:pt idx="9">
                  <c:v>3.2557947381949059</c:v>
                </c:pt>
                <c:pt idx="10">
                  <c:v>3.5592635272549744</c:v>
                </c:pt>
                <c:pt idx="11">
                  <c:v>0.58519304123390015</c:v>
                </c:pt>
                <c:pt idx="12">
                  <c:v>1.4463728178153445</c:v>
                </c:pt>
                <c:pt idx="13">
                  <c:v>2.4085395144709087</c:v>
                </c:pt>
                <c:pt idx="14">
                  <c:v>3.4180147271271055</c:v>
                </c:pt>
                <c:pt idx="15">
                  <c:v>4.4423015704702529</c:v>
                </c:pt>
                <c:pt idx="16">
                  <c:v>5.0690433937455426</c:v>
                </c:pt>
                <c:pt idx="17">
                  <c:v>5.6429027332360882</c:v>
                </c:pt>
                <c:pt idx="18">
                  <c:v>6.2141219551386184</c:v>
                </c:pt>
                <c:pt idx="19">
                  <c:v>6.8285337286153602</c:v>
                </c:pt>
                <c:pt idx="20">
                  <c:v>7.4737219244934705</c:v>
                </c:pt>
              </c:numCache>
            </c:numRef>
          </c:val>
        </c:ser>
        <c:ser>
          <c:idx val="2"/>
          <c:order val="2"/>
          <c:tx>
            <c:strRef>
              <c:f>Wealth_PNG!$B$56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Wealth_PNG!$D$52:$X$52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-2.8755993342026498</c:v>
                </c:pt>
                <c:pt idx="2">
                  <c:v>-5.7426389792229582</c:v>
                </c:pt>
                <c:pt idx="3">
                  <c:v>-8.6176931152384348</c:v>
                </c:pt>
                <c:pt idx="4">
                  <c:v>-11.422150239681583</c:v>
                </c:pt>
                <c:pt idx="5">
                  <c:v>-14.163419284282153</c:v>
                </c:pt>
                <c:pt idx="6">
                  <c:v>-16.856284685204326</c:v>
                </c:pt>
                <c:pt idx="7">
                  <c:v>-19.468907522347077</c:v>
                </c:pt>
                <c:pt idx="8">
                  <c:v>-22.010459363134171</c:v>
                </c:pt>
                <c:pt idx="9">
                  <c:v>-24.476888335900139</c:v>
                </c:pt>
                <c:pt idx="10">
                  <c:v>-26.82447952070407</c:v>
                </c:pt>
                <c:pt idx="11">
                  <c:v>-29.070424509549085</c:v>
                </c:pt>
                <c:pt idx="12">
                  <c:v>-31.214325432184033</c:v>
                </c:pt>
                <c:pt idx="13">
                  <c:v>-33.271749423545401</c:v>
                </c:pt>
                <c:pt idx="14">
                  <c:v>-35.249850580476824</c:v>
                </c:pt>
                <c:pt idx="15">
                  <c:v>-37.151327365449141</c:v>
                </c:pt>
                <c:pt idx="16">
                  <c:v>-38.98642421456168</c:v>
                </c:pt>
                <c:pt idx="17">
                  <c:v>-40.751658292953628</c:v>
                </c:pt>
                <c:pt idx="18">
                  <c:v>-42.448361155154799</c:v>
                </c:pt>
                <c:pt idx="19">
                  <c:v>-44.074935574264821</c:v>
                </c:pt>
                <c:pt idx="20">
                  <c:v>-45.631905684746009</c:v>
                </c:pt>
              </c:numCache>
            </c:numRef>
          </c:val>
        </c:ser>
        <c:ser>
          <c:idx val="4"/>
          <c:order val="3"/>
          <c:tx>
            <c:strRef>
              <c:f>Wealth_PNG!$B$53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Wealth_PNG!$D$52:$X$52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-2.6543333086800347</c:v>
                </c:pt>
                <c:pt idx="2">
                  <c:v>-5.3226050872338</c:v>
                </c:pt>
                <c:pt idx="3">
                  <c:v>-8.0182099594881873</c:v>
                </c:pt>
                <c:pt idx="4">
                  <c:v>-10.640832696385372</c:v>
                </c:pt>
                <c:pt idx="5">
                  <c:v>-13.204459062661122</c:v>
                </c:pt>
                <c:pt idx="6">
                  <c:v>-15.694314045952495</c:v>
                </c:pt>
                <c:pt idx="7">
                  <c:v>-18.146869066472771</c:v>
                </c:pt>
                <c:pt idx="8">
                  <c:v>-20.535708479394355</c:v>
                </c:pt>
                <c:pt idx="9">
                  <c:v>-22.861790878194221</c:v>
                </c:pt>
                <c:pt idx="10">
                  <c:v>-24.993510837037668</c:v>
                </c:pt>
                <c:pt idx="11">
                  <c:v>-27.165640949910539</c:v>
                </c:pt>
                <c:pt idx="12">
                  <c:v>-29.076443771339921</c:v>
                </c:pt>
                <c:pt idx="13">
                  <c:v>-30.937194287183001</c:v>
                </c:pt>
                <c:pt idx="14">
                  <c:v>-32.72752348629524</c:v>
                </c:pt>
                <c:pt idx="15">
                  <c:v>-34.439546006304553</c:v>
                </c:pt>
                <c:pt idx="16">
                  <c:v>-36.127589431138283</c:v>
                </c:pt>
                <c:pt idx="17">
                  <c:v>-37.743423251390965</c:v>
                </c:pt>
                <c:pt idx="18">
                  <c:v>-39.28717308876346</c:v>
                </c:pt>
                <c:pt idx="19">
                  <c:v>-40.757517046863967</c:v>
                </c:pt>
                <c:pt idx="20">
                  <c:v>-42.15255012379474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Wealth_PNG!$D$64:$X$64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6.8587031905154694</c:v>
                </c:pt>
                <c:pt idx="2">
                  <c:v>18.670299800001587</c:v>
                </c:pt>
                <c:pt idx="3">
                  <c:v>36.791001351824939</c:v>
                </c:pt>
                <c:pt idx="4">
                  <c:v>41.27681855299916</c:v>
                </c:pt>
                <c:pt idx="5">
                  <c:v>33.116599812768555</c:v>
                </c:pt>
                <c:pt idx="6">
                  <c:v>38.230508067971499</c:v>
                </c:pt>
                <c:pt idx="7">
                  <c:v>26.08065901045784</c:v>
                </c:pt>
                <c:pt idx="8">
                  <c:v>28.5274311596744</c:v>
                </c:pt>
                <c:pt idx="9">
                  <c:v>27.504416858217652</c:v>
                </c:pt>
                <c:pt idx="10">
                  <c:v>21.178017712201004</c:v>
                </c:pt>
                <c:pt idx="11">
                  <c:v>18.054260531949296</c:v>
                </c:pt>
                <c:pt idx="12">
                  <c:v>17.419883343832399</c:v>
                </c:pt>
                <c:pt idx="13">
                  <c:v>19.544353499895006</c:v>
                </c:pt>
                <c:pt idx="14">
                  <c:v>17.293722669602076</c:v>
                </c:pt>
                <c:pt idx="15">
                  <c:v>18.953944042759076</c:v>
                </c:pt>
                <c:pt idx="16">
                  <c:v>18.772054101383073</c:v>
                </c:pt>
                <c:pt idx="17">
                  <c:v>24.25283121042099</c:v>
                </c:pt>
                <c:pt idx="18">
                  <c:v>29.37595869202061</c:v>
                </c:pt>
                <c:pt idx="19">
                  <c:v>33.329584122461561</c:v>
                </c:pt>
                <c:pt idx="20">
                  <c:v>39.506519318383738</c:v>
                </c:pt>
              </c:numCache>
            </c:numRef>
          </c:val>
        </c:ser>
        <c:marker val="1"/>
        <c:axId val="78392320"/>
        <c:axId val="78406400"/>
      </c:lineChart>
      <c:catAx>
        <c:axId val="783923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406400"/>
        <c:crosses val="autoZero"/>
        <c:auto val="1"/>
        <c:lblAlgn val="ctr"/>
        <c:lblOffset val="100"/>
      </c:catAx>
      <c:valAx>
        <c:axId val="784064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39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Wealth_PNG!$B$40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Wealth_PNG!$D$38:$X$38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Wealth_PNG!$D$40:$X$40</c:f>
              <c:numCache>
                <c:formatCode>_(* #,##0_);_(* \(#,##0\);_(* "-"??_);_(@_)</c:formatCode>
                <c:ptCount val="21"/>
                <c:pt idx="0">
                  <c:v>1755.7315426098046</c:v>
                </c:pt>
                <c:pt idx="1">
                  <c:v>1759.5083606954208</c:v>
                </c:pt>
                <c:pt idx="2">
                  <c:v>1751.1987414944222</c:v>
                </c:pt>
                <c:pt idx="3">
                  <c:v>1731.6337794099484</c:v>
                </c:pt>
                <c:pt idx="4">
                  <c:v>1716.0511930076075</c:v>
                </c:pt>
                <c:pt idx="5">
                  <c:v>1698.8802566142169</c:v>
                </c:pt>
                <c:pt idx="6">
                  <c:v>1717.7001950092545</c:v>
                </c:pt>
                <c:pt idx="7">
                  <c:v>1703.7639791814477</c:v>
                </c:pt>
                <c:pt idx="8">
                  <c:v>1686.7542474735274</c:v>
                </c:pt>
                <c:pt idx="9">
                  <c:v>1663.8830294962429</c:v>
                </c:pt>
                <c:pt idx="10">
                  <c:v>1702.1628659276191</c:v>
                </c:pt>
                <c:pt idx="11">
                  <c:v>1743.0784631652371</c:v>
                </c:pt>
                <c:pt idx="12">
                  <c:v>1786.6450901174769</c:v>
                </c:pt>
                <c:pt idx="13">
                  <c:v>1803.2954488925079</c:v>
                </c:pt>
                <c:pt idx="14">
                  <c:v>1815.5461845066761</c:v>
                </c:pt>
                <c:pt idx="15">
                  <c:v>1832.444137300392</c:v>
                </c:pt>
                <c:pt idx="16">
                  <c:v>1833.045887467011</c:v>
                </c:pt>
                <c:pt idx="17">
                  <c:v>1840.6680744486046</c:v>
                </c:pt>
                <c:pt idx="18">
                  <c:v>1854.5356902633055</c:v>
                </c:pt>
                <c:pt idx="19">
                  <c:v>1873.026683573293</c:v>
                </c:pt>
                <c:pt idx="20">
                  <c:v>1898.3834427680529</c:v>
                </c:pt>
              </c:numCache>
            </c:numRef>
          </c:val>
        </c:ser>
        <c:ser>
          <c:idx val="1"/>
          <c:order val="1"/>
          <c:tx>
            <c:strRef>
              <c:f>Wealth_PNG!$B$41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Wealth_PNG!$D$38:$X$38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Wealth_PNG!$D$41:$X$41</c:f>
              <c:numCache>
                <c:formatCode>General</c:formatCode>
                <c:ptCount val="21"/>
                <c:pt idx="0">
                  <c:v>3252.4309535562488</c:v>
                </c:pt>
                <c:pt idx="1">
                  <c:v>3274.5020860294894</c:v>
                </c:pt>
                <c:pt idx="2">
                  <c:v>3291.8168367337639</c:v>
                </c:pt>
                <c:pt idx="3">
                  <c:v>3305.1549475261154</c:v>
                </c:pt>
                <c:pt idx="4">
                  <c:v>3319.8773197603373</c:v>
                </c:pt>
                <c:pt idx="5">
                  <c:v>3336.1346908566456</c:v>
                </c:pt>
                <c:pt idx="6">
                  <c:v>3338.2997565852525</c:v>
                </c:pt>
                <c:pt idx="7">
                  <c:v>3344.273258209249</c:v>
                </c:pt>
                <c:pt idx="8">
                  <c:v>3351.2330041115365</c:v>
                </c:pt>
                <c:pt idx="9">
                  <c:v>3358.3234294055555</c:v>
                </c:pt>
                <c:pt idx="10">
                  <c:v>3368.1935422353276</c:v>
                </c:pt>
                <c:pt idx="11">
                  <c:v>3271.4639531673974</c:v>
                </c:pt>
                <c:pt idx="12">
                  <c:v>3299.4732307866989</c:v>
                </c:pt>
                <c:pt idx="13">
                  <c:v>3330.7670382535339</c:v>
                </c:pt>
                <c:pt idx="14">
                  <c:v>3363.5995225384422</c:v>
                </c:pt>
                <c:pt idx="15">
                  <c:v>3396.9137448845386</c:v>
                </c:pt>
                <c:pt idx="16">
                  <c:v>3417.298089943627</c:v>
                </c:pt>
                <c:pt idx="17">
                  <c:v>3435.9624687310907</c:v>
                </c:pt>
                <c:pt idx="18">
                  <c:v>3454.5409795169121</c:v>
                </c:pt>
                <c:pt idx="19">
                  <c:v>3474.5242982197638</c:v>
                </c:pt>
                <c:pt idx="20">
                  <c:v>3495.5085988111941</c:v>
                </c:pt>
              </c:numCache>
            </c:numRef>
          </c:val>
        </c:ser>
        <c:ser>
          <c:idx val="2"/>
          <c:order val="2"/>
          <c:tx>
            <c:strRef>
              <c:f>Wealth_PNG!$B$42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Wealth_PNG!$D$38:$X$38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Wealth_PNG!$D$42:$X$42</c:f>
              <c:numCache>
                <c:formatCode>_(* #,##0_);_(* \(#,##0\);_(* "-"??_);_(@_)</c:formatCode>
                <c:ptCount val="21"/>
                <c:pt idx="0">
                  <c:v>71760.350678504445</c:v>
                </c:pt>
                <c:pt idx="1">
                  <c:v>69696.810512171884</c:v>
                </c:pt>
                <c:pt idx="2">
                  <c:v>67639.412808813562</c:v>
                </c:pt>
                <c:pt idx="3">
                  <c:v>65576.263878612008</c:v>
                </c:pt>
                <c:pt idx="4">
                  <c:v>63563.775611483303</c:v>
                </c:pt>
                <c:pt idx="5">
                  <c:v>61596.631332036646</c:v>
                </c:pt>
                <c:pt idx="6">
                  <c:v>59664.22167703478</c:v>
                </c:pt>
                <c:pt idx="7">
                  <c:v>57789.394367194451</c:v>
                </c:pt>
                <c:pt idx="8">
                  <c:v>55965.56785356965</c:v>
                </c:pt>
                <c:pt idx="9">
                  <c:v>54195.649773476558</c:v>
                </c:pt>
                <c:pt idx="10">
                  <c:v>52511.010106763599</c:v>
                </c:pt>
                <c:pt idx="11">
                  <c:v>50899.312106722115</c:v>
                </c:pt>
                <c:pt idx="12">
                  <c:v>49360.841286439587</c:v>
                </c:pt>
                <c:pt idx="13">
                  <c:v>47884.426615294979</c:v>
                </c:pt>
                <c:pt idx="14">
                  <c:v>46464.934288305441</c:v>
                </c:pt>
                <c:pt idx="15">
                  <c:v>45100.427879338953</c:v>
                </c:pt>
                <c:pt idx="16">
                  <c:v>43783.555945125612</c:v>
                </c:pt>
                <c:pt idx="17">
                  <c:v>42516.817780175079</c:v>
                </c:pt>
                <c:pt idx="18">
                  <c:v>41299.257856287302</c:v>
                </c:pt>
                <c:pt idx="19">
                  <c:v>40132.022349087107</c:v>
                </c:pt>
                <c:pt idx="20">
                  <c:v>39014.735137846306</c:v>
                </c:pt>
              </c:numCache>
            </c:numRef>
          </c:val>
        </c:ser>
        <c:overlap val="100"/>
        <c:axId val="90973696"/>
        <c:axId val="90975232"/>
      </c:barChart>
      <c:catAx>
        <c:axId val="909736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975232"/>
        <c:crosses val="autoZero"/>
        <c:auto val="1"/>
        <c:lblAlgn val="ctr"/>
        <c:lblOffset val="100"/>
      </c:catAx>
      <c:valAx>
        <c:axId val="909752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097369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Wealth_PNG!$B$67:$B$69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Wealth_PNG!$C$67:$C$69</c:f>
              <c:numCache>
                <c:formatCode>_(* #,##0_);_(* \(#,##0\);_(* "-"??_);_(@_)</c:formatCode>
                <c:ptCount val="3"/>
                <c:pt idx="0">
                  <c:v>3.1128087851983062</c:v>
                </c:pt>
                <c:pt idx="1">
                  <c:v>5.890735764774047</c:v>
                </c:pt>
                <c:pt idx="2">
                  <c:v>90.996455450027639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Wealth_PNG!$B$72:$B$75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Wealth_PNG!$C$72:$C$75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96.06361289352192</c:v>
                </c:pt>
                <c:pt idx="2">
                  <c:v>3.3605475238061011</c:v>
                </c:pt>
                <c:pt idx="3">
                  <c:v>0.57583958267198587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319176915874.72156</v>
      </c>
      <c r="E7" s="13">
        <f t="shared" ref="E7:X7" si="0">+E8+E9+E10</f>
        <v>318468158556.71417</v>
      </c>
      <c r="F7" s="13">
        <f t="shared" si="0"/>
        <v>317536083373.73376</v>
      </c>
      <c r="G7" s="13">
        <f t="shared" si="0"/>
        <v>316343580537.69855</v>
      </c>
      <c r="H7" s="13">
        <f t="shared" si="0"/>
        <v>315247402113.94397</v>
      </c>
      <c r="I7" s="13">
        <f t="shared" si="0"/>
        <v>314209323933.63232</v>
      </c>
      <c r="J7" s="13">
        <f t="shared" si="0"/>
        <v>313290723796.15448</v>
      </c>
      <c r="K7" s="13">
        <f t="shared" si="0"/>
        <v>312332071367.09515</v>
      </c>
      <c r="L7" s="13">
        <f t="shared" si="0"/>
        <v>311371478800.64075</v>
      </c>
      <c r="M7" s="13">
        <f t="shared" si="0"/>
        <v>310334728657.15265</v>
      </c>
      <c r="N7" s="13">
        <f t="shared" si="0"/>
        <v>309720036163.28333</v>
      </c>
      <c r="O7" s="13">
        <f t="shared" si="0"/>
        <v>308565414776.96661</v>
      </c>
      <c r="P7" s="13">
        <f t="shared" si="0"/>
        <v>308166851241.74683</v>
      </c>
      <c r="Q7" s="13">
        <f t="shared" si="0"/>
        <v>307667829797.64917</v>
      </c>
      <c r="R7" s="13">
        <f t="shared" si="0"/>
        <v>307185959763.14447</v>
      </c>
      <c r="S7" s="13">
        <f t="shared" si="0"/>
        <v>306782038332.86597</v>
      </c>
      <c r="T7" s="13">
        <f t="shared" si="0"/>
        <v>306212586168.64539</v>
      </c>
      <c r="U7" s="13">
        <f t="shared" si="0"/>
        <v>305701568064.81238</v>
      </c>
      <c r="V7" s="13">
        <f t="shared" si="0"/>
        <v>305250473844.86914</v>
      </c>
      <c r="W7" s="13">
        <f t="shared" si="0"/>
        <v>304865998162.86212</v>
      </c>
      <c r="X7" s="13">
        <f t="shared" si="0"/>
        <v>304566177891.33026</v>
      </c>
    </row>
    <row r="8" spans="1:24" s="22" customFormat="1" ht="15.75">
      <c r="A8" s="19">
        <v>1</v>
      </c>
      <c r="B8" s="20" t="s">
        <v>5</v>
      </c>
      <c r="C8" s="20"/>
      <c r="D8" s="21">
        <v>7299724271.0578251</v>
      </c>
      <c r="E8" s="21">
        <v>7498209980.9128819</v>
      </c>
      <c r="F8" s="21">
        <v>7650663329.8219538</v>
      </c>
      <c r="G8" s="21">
        <v>7757648334.7716131</v>
      </c>
      <c r="H8" s="21">
        <v>7886049763.5723171</v>
      </c>
      <c r="I8" s="21">
        <v>8011268619.0543623</v>
      </c>
      <c r="J8" s="21">
        <v>8314859310.0799351</v>
      </c>
      <c r="K8" s="21">
        <v>8468521375.7138433</v>
      </c>
      <c r="L8" s="21">
        <v>8609451752.5047474</v>
      </c>
      <c r="M8" s="21">
        <v>8719678849.0568295</v>
      </c>
      <c r="N8" s="21">
        <v>9155634475.1602631</v>
      </c>
      <c r="O8" s="21">
        <v>9619328403.725193</v>
      </c>
      <c r="P8" s="21">
        <v>10112314731.230051</v>
      </c>
      <c r="Q8" s="21">
        <v>10464575785.491241</v>
      </c>
      <c r="R8" s="21">
        <v>10799113804.180618</v>
      </c>
      <c r="S8" s="21">
        <v>11169547794.933893</v>
      </c>
      <c r="T8" s="21">
        <v>11447217591.376938</v>
      </c>
      <c r="U8" s="21">
        <v>11773478089.272129</v>
      </c>
      <c r="V8" s="21">
        <v>12145851251.099377</v>
      </c>
      <c r="W8" s="21">
        <v>12555574022.624552</v>
      </c>
      <c r="X8" s="21">
        <v>13019618620.499086</v>
      </c>
    </row>
    <row r="9" spans="1:24" s="22" customFormat="1" ht="15.75">
      <c r="A9" s="19">
        <v>2</v>
      </c>
      <c r="B9" s="20" t="s">
        <v>38</v>
      </c>
      <c r="C9" s="20"/>
      <c r="D9" s="21">
        <v>13522482563.776953</v>
      </c>
      <c r="E9" s="21">
        <v>13954411796.191853</v>
      </c>
      <c r="F9" s="21">
        <v>14381338773.575018</v>
      </c>
      <c r="G9" s="21">
        <v>14806958653.564148</v>
      </c>
      <c r="H9" s="21">
        <v>15256373387.497795</v>
      </c>
      <c r="I9" s="21">
        <v>15731933462.49334</v>
      </c>
      <c r="J9" s="21">
        <v>16159684263.603939</v>
      </c>
      <c r="K9" s="21">
        <v>16622636655.917391</v>
      </c>
      <c r="L9" s="21">
        <v>17105205991.634912</v>
      </c>
      <c r="M9" s="21">
        <v>17599495431.205574</v>
      </c>
      <c r="N9" s="21">
        <v>18116920261.620399</v>
      </c>
      <c r="O9" s="21">
        <v>18053855171.454254</v>
      </c>
      <c r="P9" s="21">
        <v>18674840314.69825</v>
      </c>
      <c r="Q9" s="21">
        <v>19328537715.229366</v>
      </c>
      <c r="R9" s="21">
        <v>20007144045.994198</v>
      </c>
      <c r="S9" s="21">
        <v>20705673726.377785</v>
      </c>
      <c r="T9" s="21">
        <v>21340739518.658398</v>
      </c>
      <c r="U9" s="21">
        <v>21977470790.481953</v>
      </c>
      <c r="V9" s="21">
        <v>22624714691.838764</v>
      </c>
      <c r="W9" s="21">
        <v>23290990674.238731</v>
      </c>
      <c r="X9" s="21">
        <v>23973127775.93446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298354709039.88678</v>
      </c>
      <c r="E10" s="21">
        <f t="shared" ref="E10:X10" si="1">+E13+E16+E19+E23</f>
        <v>297015536779.60944</v>
      </c>
      <c r="F10" s="21">
        <f t="shared" si="1"/>
        <v>295504081270.33679</v>
      </c>
      <c r="G10" s="21">
        <f t="shared" si="1"/>
        <v>293778973549.36279</v>
      </c>
      <c r="H10" s="21">
        <f t="shared" si="1"/>
        <v>292104978962.87384</v>
      </c>
      <c r="I10" s="21">
        <f t="shared" si="1"/>
        <v>290466121852.08459</v>
      </c>
      <c r="J10" s="21">
        <f t="shared" si="1"/>
        <v>288816180222.47058</v>
      </c>
      <c r="K10" s="21">
        <f t="shared" si="1"/>
        <v>287240913335.46393</v>
      </c>
      <c r="L10" s="21">
        <f t="shared" si="1"/>
        <v>285656821056.5011</v>
      </c>
      <c r="M10" s="21">
        <f t="shared" si="1"/>
        <v>284015554376.89026</v>
      </c>
      <c r="N10" s="21">
        <f t="shared" si="1"/>
        <v>282447481426.50269</v>
      </c>
      <c r="O10" s="21">
        <f t="shared" si="1"/>
        <v>280892231201.78717</v>
      </c>
      <c r="P10" s="21">
        <f t="shared" si="1"/>
        <v>279379696195.81854</v>
      </c>
      <c r="Q10" s="21">
        <f t="shared" si="1"/>
        <v>277874716296.92859</v>
      </c>
      <c r="R10" s="21">
        <f t="shared" si="1"/>
        <v>276379701912.96967</v>
      </c>
      <c r="S10" s="21">
        <f t="shared" si="1"/>
        <v>274906816811.55426</v>
      </c>
      <c r="T10" s="21">
        <f t="shared" si="1"/>
        <v>273424629058.61008</v>
      </c>
      <c r="U10" s="21">
        <f t="shared" si="1"/>
        <v>271950619185.05829</v>
      </c>
      <c r="V10" s="21">
        <f t="shared" si="1"/>
        <v>270479907901.93097</v>
      </c>
      <c r="W10" s="21">
        <f t="shared" si="1"/>
        <v>269019433465.99884</v>
      </c>
      <c r="X10" s="21">
        <f t="shared" si="1"/>
        <v>267573431494.89673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284410226488.16016</v>
      </c>
      <c r="E11" s="38">
        <f t="shared" ref="E11:X11" si="2">+E13+E16</f>
        <v>283125639926.21375</v>
      </c>
      <c r="F11" s="38">
        <f t="shared" si="2"/>
        <v>281841053364.26746</v>
      </c>
      <c r="G11" s="38">
        <f t="shared" si="2"/>
        <v>280556466802.32111</v>
      </c>
      <c r="H11" s="38">
        <f t="shared" si="2"/>
        <v>279271880240.37476</v>
      </c>
      <c r="I11" s="38">
        <f t="shared" si="2"/>
        <v>277987293678.42841</v>
      </c>
      <c r="J11" s="38">
        <f t="shared" si="2"/>
        <v>276702707116.48206</v>
      </c>
      <c r="K11" s="38">
        <f t="shared" si="2"/>
        <v>275418120554.53577</v>
      </c>
      <c r="L11" s="38">
        <f t="shared" si="2"/>
        <v>274133533992.58939</v>
      </c>
      <c r="M11" s="38">
        <f t="shared" si="2"/>
        <v>272848947430.64301</v>
      </c>
      <c r="N11" s="38">
        <f t="shared" si="2"/>
        <v>271564360868.69672</v>
      </c>
      <c r="O11" s="38">
        <f t="shared" si="2"/>
        <v>270278119593.34146</v>
      </c>
      <c r="P11" s="38">
        <f t="shared" si="2"/>
        <v>268991878317.98621</v>
      </c>
      <c r="Q11" s="38">
        <f t="shared" si="2"/>
        <v>267705637042.63098</v>
      </c>
      <c r="R11" s="38">
        <f t="shared" si="2"/>
        <v>266419395767.27573</v>
      </c>
      <c r="S11" s="38">
        <f t="shared" si="2"/>
        <v>265133154491.92047</v>
      </c>
      <c r="T11" s="38">
        <f t="shared" si="2"/>
        <v>263842661096.90558</v>
      </c>
      <c r="U11" s="38">
        <f t="shared" si="2"/>
        <v>262552167701.89075</v>
      </c>
      <c r="V11" s="38">
        <f t="shared" si="2"/>
        <v>261261674306.87582</v>
      </c>
      <c r="W11" s="38">
        <f t="shared" si="2"/>
        <v>259971180911.86096</v>
      </c>
      <c r="X11" s="38">
        <f t="shared" si="2"/>
        <v>258680687516.84607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13944482551.726639</v>
      </c>
      <c r="E12" s="38">
        <f t="shared" ref="E12:X12" si="3">+E23+E19</f>
        <v>13889896853.395704</v>
      </c>
      <c r="F12" s="38">
        <f t="shared" si="3"/>
        <v>13663027906.069334</v>
      </c>
      <c r="G12" s="38">
        <f t="shared" si="3"/>
        <v>13222506747.04166</v>
      </c>
      <c r="H12" s="38">
        <f t="shared" si="3"/>
        <v>12833098722.499117</v>
      </c>
      <c r="I12" s="38">
        <f t="shared" si="3"/>
        <v>12478828173.656158</v>
      </c>
      <c r="J12" s="38">
        <f t="shared" si="3"/>
        <v>12113473105.988571</v>
      </c>
      <c r="K12" s="38">
        <f t="shared" si="3"/>
        <v>11822792780.928181</v>
      </c>
      <c r="L12" s="38">
        <f t="shared" si="3"/>
        <v>11523287063.911713</v>
      </c>
      <c r="M12" s="38">
        <f t="shared" si="3"/>
        <v>11166606946.247234</v>
      </c>
      <c r="N12" s="38">
        <f t="shared" si="3"/>
        <v>10883120557.805988</v>
      </c>
      <c r="O12" s="38">
        <f t="shared" si="3"/>
        <v>10614111608.445721</v>
      </c>
      <c r="P12" s="38">
        <f t="shared" si="3"/>
        <v>10387817877.832325</v>
      </c>
      <c r="Q12" s="38">
        <f t="shared" si="3"/>
        <v>10169079254.297634</v>
      </c>
      <c r="R12" s="38">
        <f t="shared" si="3"/>
        <v>9960306145.6939182</v>
      </c>
      <c r="S12" s="38">
        <f t="shared" si="3"/>
        <v>9773662319.63381</v>
      </c>
      <c r="T12" s="38">
        <f t="shared" si="3"/>
        <v>9581967961.7044907</v>
      </c>
      <c r="U12" s="38">
        <f t="shared" si="3"/>
        <v>9398451483.167532</v>
      </c>
      <c r="V12" s="38">
        <f t="shared" si="3"/>
        <v>9218233595.0551338</v>
      </c>
      <c r="W12" s="38">
        <f t="shared" si="3"/>
        <v>9048252554.1378651</v>
      </c>
      <c r="X12" s="38">
        <f t="shared" si="3"/>
        <v>8892743978.0506592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284410226488.16016</v>
      </c>
      <c r="E16" s="13">
        <f t="shared" ref="E16:X16" si="5">+E17+E18</f>
        <v>283125639926.21375</v>
      </c>
      <c r="F16" s="13">
        <f t="shared" si="5"/>
        <v>281841053364.26746</v>
      </c>
      <c r="G16" s="13">
        <f t="shared" si="5"/>
        <v>280556466802.32111</v>
      </c>
      <c r="H16" s="13">
        <f t="shared" si="5"/>
        <v>279271880240.37476</v>
      </c>
      <c r="I16" s="13">
        <f t="shared" si="5"/>
        <v>277987293678.42841</v>
      </c>
      <c r="J16" s="13">
        <f t="shared" si="5"/>
        <v>276702707116.48206</v>
      </c>
      <c r="K16" s="13">
        <f t="shared" si="5"/>
        <v>275418120554.53577</v>
      </c>
      <c r="L16" s="13">
        <f t="shared" si="5"/>
        <v>274133533992.58939</v>
      </c>
      <c r="M16" s="13">
        <f t="shared" si="5"/>
        <v>272848947430.64301</v>
      </c>
      <c r="N16" s="13">
        <f t="shared" si="5"/>
        <v>271564360868.69672</v>
      </c>
      <c r="O16" s="13">
        <f t="shared" si="5"/>
        <v>270278119593.34146</v>
      </c>
      <c r="P16" s="13">
        <f t="shared" si="5"/>
        <v>268991878317.98621</v>
      </c>
      <c r="Q16" s="13">
        <f t="shared" si="5"/>
        <v>267705637042.63098</v>
      </c>
      <c r="R16" s="13">
        <f t="shared" si="5"/>
        <v>266419395767.27573</v>
      </c>
      <c r="S16" s="13">
        <f t="shared" si="5"/>
        <v>265133154491.92047</v>
      </c>
      <c r="T16" s="13">
        <f t="shared" si="5"/>
        <v>263842661096.90558</v>
      </c>
      <c r="U16" s="13">
        <f t="shared" si="5"/>
        <v>262552167701.89075</v>
      </c>
      <c r="V16" s="13">
        <f t="shared" si="5"/>
        <v>261261674306.87582</v>
      </c>
      <c r="W16" s="13">
        <f t="shared" si="5"/>
        <v>259971180911.86096</v>
      </c>
      <c r="X16" s="13">
        <f t="shared" si="5"/>
        <v>258680687516.84607</v>
      </c>
    </row>
    <row r="17" spans="1:24">
      <c r="A17" s="8" t="s">
        <v>45</v>
      </c>
      <c r="B17" s="2" t="s">
        <v>7</v>
      </c>
      <c r="C17" s="2"/>
      <c r="D17" s="14">
        <v>107036535886.30185</v>
      </c>
      <c r="E17" s="14">
        <v>106546686656.83395</v>
      </c>
      <c r="F17" s="14">
        <v>106056837427.36603</v>
      </c>
      <c r="G17" s="14">
        <v>105566988197.89812</v>
      </c>
      <c r="H17" s="14">
        <v>105077138968.43021</v>
      </c>
      <c r="I17" s="14">
        <v>104587289738.9623</v>
      </c>
      <c r="J17" s="14">
        <v>104097440509.4944</v>
      </c>
      <c r="K17" s="14">
        <v>103607591280.02649</v>
      </c>
      <c r="L17" s="14">
        <v>103117742050.55856</v>
      </c>
      <c r="M17" s="14">
        <v>102627892821.09065</v>
      </c>
      <c r="N17" s="14">
        <v>102138043591.62276</v>
      </c>
      <c r="O17" s="14">
        <v>101647780016.31934</v>
      </c>
      <c r="P17" s="14">
        <v>101157516441.01591</v>
      </c>
      <c r="Q17" s="14">
        <v>100667252865.71251</v>
      </c>
      <c r="R17" s="14">
        <v>100176989290.40909</v>
      </c>
      <c r="S17" s="14">
        <v>99686725715.105667</v>
      </c>
      <c r="T17" s="14">
        <v>99190969652.569229</v>
      </c>
      <c r="U17" s="14">
        <v>98695213590.032761</v>
      </c>
      <c r="V17" s="14">
        <v>98199457527.496307</v>
      </c>
      <c r="W17" s="14">
        <v>97703701464.959854</v>
      </c>
      <c r="X17" s="14">
        <v>97207945402.423401</v>
      </c>
    </row>
    <row r="18" spans="1:24">
      <c r="A18" s="8" t="s">
        <v>46</v>
      </c>
      <c r="B18" s="2" t="s">
        <v>62</v>
      </c>
      <c r="C18" s="2"/>
      <c r="D18" s="14">
        <v>177373690601.85828</v>
      </c>
      <c r="E18" s="14">
        <v>176578953269.37982</v>
      </c>
      <c r="F18" s="14">
        <v>175784215936.90143</v>
      </c>
      <c r="G18" s="14">
        <v>174989478604.42297</v>
      </c>
      <c r="H18" s="14">
        <v>174194741271.94455</v>
      </c>
      <c r="I18" s="14">
        <v>173400003939.46613</v>
      </c>
      <c r="J18" s="14">
        <v>172605266606.98767</v>
      </c>
      <c r="K18" s="14">
        <v>171810529274.50925</v>
      </c>
      <c r="L18" s="14">
        <v>171015791942.03082</v>
      </c>
      <c r="M18" s="14">
        <v>170221054609.55237</v>
      </c>
      <c r="N18" s="14">
        <v>169426317277.07397</v>
      </c>
      <c r="O18" s="14">
        <v>168630339577.02213</v>
      </c>
      <c r="P18" s="14">
        <v>167834361876.97031</v>
      </c>
      <c r="Q18" s="14">
        <v>167038384176.91849</v>
      </c>
      <c r="R18" s="14">
        <v>166242406476.86664</v>
      </c>
      <c r="S18" s="14">
        <v>165446428776.81482</v>
      </c>
      <c r="T18" s="14">
        <v>164651691444.33636</v>
      </c>
      <c r="U18" s="14">
        <v>163856954111.85797</v>
      </c>
      <c r="V18" s="14">
        <v>163062216779.37952</v>
      </c>
      <c r="W18" s="14">
        <v>162267479446.90112</v>
      </c>
      <c r="X18" s="14">
        <v>161472742114.42267</v>
      </c>
    </row>
    <row r="19" spans="1:24" ht="15.75">
      <c r="A19" s="15" t="s">
        <v>48</v>
      </c>
      <c r="B19" s="10" t="s">
        <v>12</v>
      </c>
      <c r="C19" s="10"/>
      <c r="D19" s="13">
        <f>+D20+D21+D22</f>
        <v>11758824649.386662</v>
      </c>
      <c r="E19" s="13">
        <f t="shared" ref="E19:X19" si="6">+E20+E21+E22</f>
        <v>11758214188.673101</v>
      </c>
      <c r="F19" s="13">
        <f t="shared" si="6"/>
        <v>11594562923.653679</v>
      </c>
      <c r="G19" s="13">
        <f t="shared" si="6"/>
        <v>11207843839.607477</v>
      </c>
      <c r="H19" s="13">
        <f t="shared" si="6"/>
        <v>10870521359.917183</v>
      </c>
      <c r="I19" s="13">
        <f t="shared" si="6"/>
        <v>10562161997.939674</v>
      </c>
      <c r="J19" s="13">
        <f t="shared" si="6"/>
        <v>10242604451.407307</v>
      </c>
      <c r="K19" s="13">
        <f t="shared" si="6"/>
        <v>9994976797.6997089</v>
      </c>
      <c r="L19" s="13">
        <f t="shared" si="6"/>
        <v>9750209121.9120998</v>
      </c>
      <c r="M19" s="13">
        <f t="shared" si="6"/>
        <v>9451913228.9791126</v>
      </c>
      <c r="N19" s="13">
        <f t="shared" si="6"/>
        <v>9234619368.1282558</v>
      </c>
      <c r="O19" s="13">
        <f t="shared" si="6"/>
        <v>9025145509.0180893</v>
      </c>
      <c r="P19" s="13">
        <f t="shared" si="6"/>
        <v>8853357160.0919819</v>
      </c>
      <c r="Q19" s="13">
        <f t="shared" si="6"/>
        <v>8694854269.4726562</v>
      </c>
      <c r="R19" s="13">
        <f t="shared" si="6"/>
        <v>8551350154.4011869</v>
      </c>
      <c r="S19" s="13">
        <f t="shared" si="6"/>
        <v>8425268850.2308636</v>
      </c>
      <c r="T19" s="13">
        <f t="shared" si="6"/>
        <v>8285389193.0309725</v>
      </c>
      <c r="U19" s="13">
        <f t="shared" si="6"/>
        <v>8152977004.4094868</v>
      </c>
      <c r="V19" s="13">
        <f t="shared" si="6"/>
        <v>8032669836.2650671</v>
      </c>
      <c r="W19" s="13">
        <f t="shared" si="6"/>
        <v>7923227340.872612</v>
      </c>
      <c r="X19" s="13">
        <f t="shared" si="6"/>
        <v>7827127757.1160307</v>
      </c>
    </row>
    <row r="20" spans="1:24" s="16" customFormat="1">
      <c r="A20" s="8" t="s">
        <v>59</v>
      </c>
      <c r="B20" s="2" t="s">
        <v>13</v>
      </c>
      <c r="C20" s="2"/>
      <c r="D20" s="11">
        <v>4602605575.5738783</v>
      </c>
      <c r="E20" s="11">
        <v>4601995114.8603191</v>
      </c>
      <c r="F20" s="11">
        <v>4440223025.7672148</v>
      </c>
      <c r="G20" s="11">
        <v>4056008209.5639539</v>
      </c>
      <c r="H20" s="11">
        <v>3720254664.4913878</v>
      </c>
      <c r="I20" s="11">
        <v>3415024307.7119446</v>
      </c>
      <c r="J20" s="11">
        <v>3099536196.4243569</v>
      </c>
      <c r="K20" s="11">
        <v>2855351911.0008016</v>
      </c>
      <c r="L20" s="11">
        <v>2614027603.4972348</v>
      </c>
      <c r="M20" s="11">
        <v>2319175078.8482924</v>
      </c>
      <c r="N20" s="11">
        <v>2105324586.2814784</v>
      </c>
      <c r="O20" s="11">
        <v>1899294095.4553542</v>
      </c>
      <c r="P20" s="11">
        <v>1730949114.8132892</v>
      </c>
      <c r="Q20" s="11">
        <v>1576828692.9191093</v>
      </c>
      <c r="R20" s="11">
        <v>1437707046.5727861</v>
      </c>
      <c r="S20" s="11">
        <v>1314756077.2061384</v>
      </c>
      <c r="T20" s="11">
        <v>1179258888.7313926</v>
      </c>
      <c r="U20" s="11">
        <v>1051103955.4429053</v>
      </c>
      <c r="V20" s="11">
        <v>934866222.54326463</v>
      </c>
      <c r="W20" s="11">
        <v>828554061.95448506</v>
      </c>
      <c r="X20" s="11">
        <v>735897846.48194623</v>
      </c>
    </row>
    <row r="21" spans="1:24" s="16" customFormat="1">
      <c r="A21" s="8" t="s">
        <v>60</v>
      </c>
      <c r="B21" s="2" t="s">
        <v>14</v>
      </c>
      <c r="C21" s="2"/>
      <c r="D21" s="11">
        <v>7156219073.8127823</v>
      </c>
      <c r="E21" s="11">
        <v>7156219073.8127823</v>
      </c>
      <c r="F21" s="11">
        <v>7154339897.8864641</v>
      </c>
      <c r="G21" s="11">
        <v>7151835630.0435228</v>
      </c>
      <c r="H21" s="11">
        <v>7150266695.4257956</v>
      </c>
      <c r="I21" s="11">
        <v>7147137690.2277288</v>
      </c>
      <c r="J21" s="11">
        <v>7143068254.9829502</v>
      </c>
      <c r="K21" s="11">
        <v>7139624886.6989069</v>
      </c>
      <c r="L21" s="11">
        <v>7136181518.4148645</v>
      </c>
      <c r="M21" s="11">
        <v>7132738150.1308203</v>
      </c>
      <c r="N21" s="11">
        <v>7129294781.8467779</v>
      </c>
      <c r="O21" s="11">
        <v>7125851413.5627346</v>
      </c>
      <c r="P21" s="11">
        <v>7122408045.2786922</v>
      </c>
      <c r="Q21" s="11">
        <v>7118025576.553546</v>
      </c>
      <c r="R21" s="11">
        <v>7113643107.8284006</v>
      </c>
      <c r="S21" s="11">
        <v>7110512773.024725</v>
      </c>
      <c r="T21" s="11">
        <v>7106130304.2995796</v>
      </c>
      <c r="U21" s="11">
        <v>7101873048.9665813</v>
      </c>
      <c r="V21" s="11">
        <v>7097803613.7218027</v>
      </c>
      <c r="W21" s="11">
        <v>7094673278.9181271</v>
      </c>
      <c r="X21" s="11">
        <v>7091229910.6340847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2185657902.3399768</v>
      </c>
      <c r="E23" s="13">
        <f t="shared" ref="E23:X23" si="7">+E24+E25+E26+E27+E28+E29+E30+E31+E32+E33</f>
        <v>2131682664.7226028</v>
      </c>
      <c r="F23" s="13">
        <f t="shared" si="7"/>
        <v>2068464982.4156559</v>
      </c>
      <c r="G23" s="13">
        <f t="shared" si="7"/>
        <v>2014662907.4341841</v>
      </c>
      <c r="H23" s="13">
        <f t="shared" si="7"/>
        <v>1962577362.5819342</v>
      </c>
      <c r="I23" s="13">
        <f t="shared" si="7"/>
        <v>1916666175.7164831</v>
      </c>
      <c r="J23" s="13">
        <f t="shared" si="7"/>
        <v>1870868654.5812652</v>
      </c>
      <c r="K23" s="13">
        <f t="shared" si="7"/>
        <v>1827815983.2284713</v>
      </c>
      <c r="L23" s="13">
        <f t="shared" si="7"/>
        <v>1773077941.9996119</v>
      </c>
      <c r="M23" s="13">
        <f t="shared" si="7"/>
        <v>1714693717.268121</v>
      </c>
      <c r="N23" s="13">
        <f t="shared" si="7"/>
        <v>1648501189.6777315</v>
      </c>
      <c r="O23" s="13">
        <f t="shared" si="7"/>
        <v>1588966099.4276314</v>
      </c>
      <c r="P23" s="13">
        <f t="shared" si="7"/>
        <v>1534460717.7403426</v>
      </c>
      <c r="Q23" s="13">
        <f t="shared" si="7"/>
        <v>1474224984.8249779</v>
      </c>
      <c r="R23" s="13">
        <f t="shared" si="7"/>
        <v>1408955991.2927315</v>
      </c>
      <c r="S23" s="13">
        <f t="shared" si="7"/>
        <v>1348393469.4029469</v>
      </c>
      <c r="T23" s="13">
        <f t="shared" si="7"/>
        <v>1296578768.6735179</v>
      </c>
      <c r="U23" s="13">
        <f t="shared" si="7"/>
        <v>1245474478.7580454</v>
      </c>
      <c r="V23" s="13">
        <f t="shared" si="7"/>
        <v>1185563758.790066</v>
      </c>
      <c r="W23" s="13">
        <f t="shared" si="7"/>
        <v>1125025213.2652524</v>
      </c>
      <c r="X23" s="13">
        <f t="shared" si="7"/>
        <v>1065616220.9346291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2185657902.3399768</v>
      </c>
      <c r="E26" s="11">
        <v>2131682664.7226028</v>
      </c>
      <c r="F26" s="11">
        <v>2068464982.4156559</v>
      </c>
      <c r="G26" s="11">
        <v>2014662907.4341841</v>
      </c>
      <c r="H26" s="11">
        <v>1962577362.5819342</v>
      </c>
      <c r="I26" s="11">
        <v>1916666175.7164831</v>
      </c>
      <c r="J26" s="11">
        <v>1870868654.5812652</v>
      </c>
      <c r="K26" s="11">
        <v>1827815983.2284713</v>
      </c>
      <c r="L26" s="11">
        <v>1773077941.9996119</v>
      </c>
      <c r="M26" s="11">
        <v>1714693717.268121</v>
      </c>
      <c r="N26" s="11">
        <v>1648501189.6777315</v>
      </c>
      <c r="O26" s="11">
        <v>1588966099.4276314</v>
      </c>
      <c r="P26" s="11">
        <v>1534460717.7403426</v>
      </c>
      <c r="Q26" s="11">
        <v>1474224984.8249779</v>
      </c>
      <c r="R26" s="11">
        <v>1408955991.2927315</v>
      </c>
      <c r="S26" s="11">
        <v>1348393469.4029469</v>
      </c>
      <c r="T26" s="11">
        <v>1296578768.6735179</v>
      </c>
      <c r="U26" s="11">
        <v>1245474478.7580454</v>
      </c>
      <c r="V26" s="11">
        <v>1185563758.790066</v>
      </c>
      <c r="W26" s="11">
        <v>1125025213.2652524</v>
      </c>
      <c r="X26" s="11">
        <v>1065616220.9346291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2790322315.033401</v>
      </c>
      <c r="E35" s="11">
        <v>3056202950.4239268</v>
      </c>
      <c r="F35" s="11">
        <v>3479458988.682394</v>
      </c>
      <c r="G35" s="11">
        <v>4112800047.9434891</v>
      </c>
      <c r="H35" s="11">
        <v>4357187087.2528734</v>
      </c>
      <c r="I35" s="11">
        <v>4212857490.720717</v>
      </c>
      <c r="J35" s="11">
        <v>4490735459.0200396</v>
      </c>
      <c r="K35" s="11">
        <v>4205839096.948288</v>
      </c>
      <c r="L35" s="11">
        <v>4402765345.3112526</v>
      </c>
      <c r="M35" s="11">
        <v>4484447610.9579372</v>
      </c>
      <c r="N35" s="11">
        <v>4374387033.9902143</v>
      </c>
      <c r="O35" s="11">
        <v>4372355925.5173883</v>
      </c>
      <c r="P35" s="11">
        <v>4460257786.6469297</v>
      </c>
      <c r="Q35" s="11">
        <v>4655751977.1564684</v>
      </c>
      <c r="R35" s="11">
        <v>4682325646.3426132</v>
      </c>
      <c r="S35" s="11">
        <v>4866197382.8132019</v>
      </c>
      <c r="T35" s="11">
        <v>4977908348.8186522</v>
      </c>
      <c r="U35" s="11">
        <v>5333860108.6814756</v>
      </c>
      <c r="V35" s="11">
        <v>5686595946.7956572</v>
      </c>
      <c r="W35" s="11">
        <v>5998258258.014904</v>
      </c>
      <c r="X35" s="11">
        <v>6421180177.801198</v>
      </c>
    </row>
    <row r="36" spans="1:24" ht="15.75">
      <c r="A36" s="25">
        <v>5</v>
      </c>
      <c r="B36" s="9" t="s">
        <v>9</v>
      </c>
      <c r="C36" s="10"/>
      <c r="D36" s="11">
        <v>4157654.0000000005</v>
      </c>
      <c r="E36" s="11">
        <v>4261537</v>
      </c>
      <c r="F36" s="11">
        <v>4368815</v>
      </c>
      <c r="G36" s="11">
        <v>4479959</v>
      </c>
      <c r="H36" s="11">
        <v>4595462.9999999991</v>
      </c>
      <c r="I36" s="11">
        <v>4715616.9999999991</v>
      </c>
      <c r="J36" s="11">
        <v>4840693.0000000009</v>
      </c>
      <c r="K36" s="11">
        <v>4970478</v>
      </c>
      <c r="L36" s="11">
        <v>5104153</v>
      </c>
      <c r="M36" s="11">
        <v>5240559.9999999991</v>
      </c>
      <c r="N36" s="11">
        <v>5378824.0000000019</v>
      </c>
      <c r="O36" s="11">
        <v>5518586</v>
      </c>
      <c r="P36" s="11">
        <v>5659945.9999999991</v>
      </c>
      <c r="Q36" s="11">
        <v>5803029</v>
      </c>
      <c r="R36" s="11">
        <v>5948135</v>
      </c>
      <c r="S36" s="11">
        <v>6095437.0000000019</v>
      </c>
      <c r="T36" s="11">
        <v>6244916.0000000009</v>
      </c>
      <c r="U36" s="11">
        <v>6396306.9999999991</v>
      </c>
      <c r="V36" s="11">
        <v>6549267.9999999991</v>
      </c>
      <c r="W36" s="11">
        <v>6703360.9999999991</v>
      </c>
      <c r="X36" s="11">
        <v>6858266.0000000019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76768.513174670501</v>
      </c>
      <c r="E39" s="11">
        <f t="shared" si="8"/>
        <v>74730.820958896802</v>
      </c>
      <c r="F39" s="11">
        <f t="shared" si="8"/>
        <v>72682.428387041742</v>
      </c>
      <c r="G39" s="11">
        <f t="shared" si="8"/>
        <v>70613.052605548073</v>
      </c>
      <c r="H39" s="11">
        <f t="shared" si="8"/>
        <v>68599.70412425125</v>
      </c>
      <c r="I39" s="11">
        <f t="shared" si="8"/>
        <v>66631.64627950752</v>
      </c>
      <c r="J39" s="11">
        <f t="shared" si="8"/>
        <v>64720.221628629297</v>
      </c>
      <c r="K39" s="11">
        <f t="shared" si="8"/>
        <v>62837.431604585145</v>
      </c>
      <c r="L39" s="11">
        <f t="shared" si="8"/>
        <v>61003.555105154715</v>
      </c>
      <c r="M39" s="11">
        <f t="shared" si="8"/>
        <v>59217.856232378355</v>
      </c>
      <c r="N39" s="11">
        <f t="shared" si="8"/>
        <v>57581.366514926536</v>
      </c>
      <c r="O39" s="11">
        <f t="shared" si="8"/>
        <v>55913.854523054746</v>
      </c>
      <c r="P39" s="11">
        <f t="shared" si="8"/>
        <v>54446.959607343757</v>
      </c>
      <c r="Q39" s="11">
        <f t="shared" si="8"/>
        <v>53018.48910244101</v>
      </c>
      <c r="R39" s="11">
        <f t="shared" si="8"/>
        <v>51644.079995350556</v>
      </c>
      <c r="S39" s="11">
        <f t="shared" si="8"/>
        <v>50329.785761523883</v>
      </c>
      <c r="T39" s="11">
        <f t="shared" si="8"/>
        <v>49033.899922536242</v>
      </c>
      <c r="U39" s="11">
        <f t="shared" si="8"/>
        <v>47793.44832335478</v>
      </c>
      <c r="V39" s="11">
        <f t="shared" si="8"/>
        <v>46608.33452606752</v>
      </c>
      <c r="W39" s="11">
        <f t="shared" si="8"/>
        <v>45479.573330880157</v>
      </c>
      <c r="X39" s="11">
        <f t="shared" si="8"/>
        <v>44408.627179425552</v>
      </c>
    </row>
    <row r="40" spans="1:24" ht="15.75">
      <c r="B40" s="20" t="s">
        <v>5</v>
      </c>
      <c r="C40" s="7"/>
      <c r="D40" s="11">
        <f t="shared" ref="D40:X40" si="9">+D8/D36</f>
        <v>1755.7315426098046</v>
      </c>
      <c r="E40" s="11">
        <f t="shared" si="9"/>
        <v>1759.5083606954208</v>
      </c>
      <c r="F40" s="11">
        <f t="shared" si="9"/>
        <v>1751.1987414944222</v>
      </c>
      <c r="G40" s="11">
        <f t="shared" si="9"/>
        <v>1731.6337794099484</v>
      </c>
      <c r="H40" s="11">
        <f t="shared" si="9"/>
        <v>1716.0511930076075</v>
      </c>
      <c r="I40" s="11">
        <f t="shared" si="9"/>
        <v>1698.8802566142169</v>
      </c>
      <c r="J40" s="11">
        <f t="shared" si="9"/>
        <v>1717.7001950092545</v>
      </c>
      <c r="K40" s="11">
        <f t="shared" si="9"/>
        <v>1703.7639791814477</v>
      </c>
      <c r="L40" s="11">
        <f t="shared" si="9"/>
        <v>1686.7542474735274</v>
      </c>
      <c r="M40" s="11">
        <f t="shared" si="9"/>
        <v>1663.8830294962429</v>
      </c>
      <c r="N40" s="11">
        <f t="shared" si="9"/>
        <v>1702.1628659276191</v>
      </c>
      <c r="O40" s="11">
        <f t="shared" si="9"/>
        <v>1743.0784631652371</v>
      </c>
      <c r="P40" s="11">
        <f t="shared" si="9"/>
        <v>1786.6450901174769</v>
      </c>
      <c r="Q40" s="11">
        <f t="shared" si="9"/>
        <v>1803.2954488925079</v>
      </c>
      <c r="R40" s="11">
        <f t="shared" si="9"/>
        <v>1815.5461845066761</v>
      </c>
      <c r="S40" s="11">
        <f t="shared" si="9"/>
        <v>1832.444137300392</v>
      </c>
      <c r="T40" s="11">
        <f t="shared" si="9"/>
        <v>1833.045887467011</v>
      </c>
      <c r="U40" s="11">
        <f t="shared" si="9"/>
        <v>1840.6680744486046</v>
      </c>
      <c r="V40" s="11">
        <f t="shared" si="9"/>
        <v>1854.5356902633055</v>
      </c>
      <c r="W40" s="11">
        <f t="shared" si="9"/>
        <v>1873.026683573293</v>
      </c>
      <c r="X40" s="11">
        <f t="shared" si="9"/>
        <v>1898.3834427680529</v>
      </c>
    </row>
    <row r="41" spans="1:24" ht="15.75">
      <c r="B41" s="20" t="s">
        <v>38</v>
      </c>
      <c r="C41" s="7"/>
      <c r="D41" s="37">
        <f>+D9/D36</f>
        <v>3252.4309535562488</v>
      </c>
      <c r="E41" s="37">
        <f t="shared" ref="E41:X41" si="10">+E9/E36</f>
        <v>3274.5020860294894</v>
      </c>
      <c r="F41" s="37">
        <f t="shared" si="10"/>
        <v>3291.8168367337639</v>
      </c>
      <c r="G41" s="37">
        <f t="shared" si="10"/>
        <v>3305.1549475261154</v>
      </c>
      <c r="H41" s="37">
        <f t="shared" si="10"/>
        <v>3319.8773197603373</v>
      </c>
      <c r="I41" s="37">
        <f t="shared" si="10"/>
        <v>3336.1346908566456</v>
      </c>
      <c r="J41" s="37">
        <f t="shared" si="10"/>
        <v>3338.2997565852525</v>
      </c>
      <c r="K41" s="37">
        <f t="shared" si="10"/>
        <v>3344.273258209249</v>
      </c>
      <c r="L41" s="37">
        <f t="shared" si="10"/>
        <v>3351.2330041115365</v>
      </c>
      <c r="M41" s="37">
        <f t="shared" si="10"/>
        <v>3358.3234294055555</v>
      </c>
      <c r="N41" s="37">
        <f t="shared" si="10"/>
        <v>3368.1935422353276</v>
      </c>
      <c r="O41" s="37">
        <f t="shared" si="10"/>
        <v>3271.4639531673974</v>
      </c>
      <c r="P41" s="37">
        <f t="shared" si="10"/>
        <v>3299.4732307866989</v>
      </c>
      <c r="Q41" s="37">
        <f t="shared" si="10"/>
        <v>3330.7670382535339</v>
      </c>
      <c r="R41" s="37">
        <f t="shared" si="10"/>
        <v>3363.5995225384422</v>
      </c>
      <c r="S41" s="37">
        <f t="shared" si="10"/>
        <v>3396.9137448845386</v>
      </c>
      <c r="T41" s="37">
        <f t="shared" si="10"/>
        <v>3417.298089943627</v>
      </c>
      <c r="U41" s="37">
        <f t="shared" si="10"/>
        <v>3435.9624687310907</v>
      </c>
      <c r="V41" s="37">
        <f t="shared" si="10"/>
        <v>3454.5409795169121</v>
      </c>
      <c r="W41" s="37">
        <f t="shared" si="10"/>
        <v>3474.5242982197638</v>
      </c>
      <c r="X41" s="37">
        <f t="shared" si="10"/>
        <v>3495.5085988111941</v>
      </c>
    </row>
    <row r="42" spans="1:24" ht="15.75">
      <c r="B42" s="20" t="s">
        <v>10</v>
      </c>
      <c r="C42" s="9"/>
      <c r="D42" s="11">
        <f t="shared" ref="D42:X42" si="11">+D10/D36</f>
        <v>71760.350678504445</v>
      </c>
      <c r="E42" s="11">
        <f t="shared" si="11"/>
        <v>69696.810512171884</v>
      </c>
      <c r="F42" s="11">
        <f t="shared" si="11"/>
        <v>67639.412808813562</v>
      </c>
      <c r="G42" s="11">
        <f t="shared" si="11"/>
        <v>65576.263878612008</v>
      </c>
      <c r="H42" s="11">
        <f t="shared" si="11"/>
        <v>63563.775611483303</v>
      </c>
      <c r="I42" s="11">
        <f t="shared" si="11"/>
        <v>61596.631332036646</v>
      </c>
      <c r="J42" s="11">
        <f t="shared" si="11"/>
        <v>59664.22167703478</v>
      </c>
      <c r="K42" s="11">
        <f t="shared" si="11"/>
        <v>57789.394367194451</v>
      </c>
      <c r="L42" s="11">
        <f t="shared" si="11"/>
        <v>55965.56785356965</v>
      </c>
      <c r="M42" s="11">
        <f t="shared" si="11"/>
        <v>54195.649773476558</v>
      </c>
      <c r="N42" s="11">
        <f t="shared" si="11"/>
        <v>52511.010106763599</v>
      </c>
      <c r="O42" s="11">
        <f t="shared" si="11"/>
        <v>50899.312106722115</v>
      </c>
      <c r="P42" s="11">
        <f t="shared" si="11"/>
        <v>49360.841286439587</v>
      </c>
      <c r="Q42" s="11">
        <f t="shared" si="11"/>
        <v>47884.426615294979</v>
      </c>
      <c r="R42" s="11">
        <f t="shared" si="11"/>
        <v>46464.934288305441</v>
      </c>
      <c r="S42" s="11">
        <f t="shared" si="11"/>
        <v>45100.427879338953</v>
      </c>
      <c r="T42" s="11">
        <f t="shared" si="11"/>
        <v>43783.555945125612</v>
      </c>
      <c r="U42" s="11">
        <f t="shared" si="11"/>
        <v>42516.817780175079</v>
      </c>
      <c r="V42" s="11">
        <f t="shared" si="11"/>
        <v>41299.257856287302</v>
      </c>
      <c r="W42" s="11">
        <f t="shared" si="11"/>
        <v>40132.022349087107</v>
      </c>
      <c r="X42" s="11">
        <f t="shared" si="11"/>
        <v>39014.735137846306</v>
      </c>
    </row>
    <row r="43" spans="1:24" ht="15.75">
      <c r="B43" s="26" t="s">
        <v>32</v>
      </c>
      <c r="C43" s="9"/>
      <c r="D43" s="11">
        <f t="shared" ref="D43:X43" si="12">+D11/D36</f>
        <v>68406.420180265151</v>
      </c>
      <c r="E43" s="11">
        <f t="shared" si="12"/>
        <v>66437.447316828111</v>
      </c>
      <c r="F43" s="11">
        <f t="shared" si="12"/>
        <v>64512.013752989646</v>
      </c>
      <c r="G43" s="11">
        <f t="shared" si="12"/>
        <v>62624.784468411679</v>
      </c>
      <c r="H43" s="11">
        <f t="shared" si="12"/>
        <v>60771.21722890051</v>
      </c>
      <c r="I43" s="11">
        <f t="shared" si="12"/>
        <v>58950.354466537137</v>
      </c>
      <c r="J43" s="11">
        <f t="shared" si="12"/>
        <v>57161.796279268689</v>
      </c>
      <c r="K43" s="11">
        <f t="shared" si="12"/>
        <v>55410.791588763852</v>
      </c>
      <c r="L43" s="11">
        <f t="shared" si="12"/>
        <v>53707.938220619442</v>
      </c>
      <c r="M43" s="11">
        <f t="shared" si="12"/>
        <v>52064.845633032164</v>
      </c>
      <c r="N43" s="11">
        <f t="shared" si="12"/>
        <v>50487.682970979644</v>
      </c>
      <c r="O43" s="11">
        <f t="shared" si="12"/>
        <v>48975.973119444265</v>
      </c>
      <c r="P43" s="11">
        <f t="shared" si="12"/>
        <v>47525.520264325183</v>
      </c>
      <c r="Q43" s="11">
        <f t="shared" si="12"/>
        <v>46132.052251096968</v>
      </c>
      <c r="R43" s="11">
        <f t="shared" si="12"/>
        <v>44790.408383010094</v>
      </c>
      <c r="S43" s="11">
        <f t="shared" si="12"/>
        <v>43496.988729753153</v>
      </c>
      <c r="T43" s="11">
        <f t="shared" si="12"/>
        <v>42249.192959025473</v>
      </c>
      <c r="U43" s="11">
        <f t="shared" si="12"/>
        <v>41047.461871653562</v>
      </c>
      <c r="V43" s="11">
        <f t="shared" si="12"/>
        <v>39891.736650092171</v>
      </c>
      <c r="W43" s="11">
        <f t="shared" si="12"/>
        <v>38782.214013516656</v>
      </c>
      <c r="X43" s="11">
        <f t="shared" si="12"/>
        <v>37718.089020875828</v>
      </c>
    </row>
    <row r="44" spans="1:24" ht="15.75">
      <c r="B44" s="26" t="s">
        <v>33</v>
      </c>
      <c r="C44" s="9"/>
      <c r="D44" s="11">
        <f t="shared" ref="D44:X44" si="13">+D12/D36</f>
        <v>3353.9304982393046</v>
      </c>
      <c r="E44" s="11">
        <f t="shared" si="13"/>
        <v>3259.3631953437703</v>
      </c>
      <c r="F44" s="11">
        <f t="shared" si="13"/>
        <v>3127.3990558239097</v>
      </c>
      <c r="G44" s="11">
        <f t="shared" si="13"/>
        <v>2951.4794102003302</v>
      </c>
      <c r="H44" s="11">
        <f t="shared" si="13"/>
        <v>2792.5583825828039</v>
      </c>
      <c r="I44" s="11">
        <f t="shared" si="13"/>
        <v>2646.2768654995011</v>
      </c>
      <c r="J44" s="11">
        <f t="shared" si="13"/>
        <v>2502.4253977660987</v>
      </c>
      <c r="K44" s="11">
        <f t="shared" si="13"/>
        <v>2378.6027784306016</v>
      </c>
      <c r="L44" s="11">
        <f t="shared" si="13"/>
        <v>2257.6296329502097</v>
      </c>
      <c r="M44" s="11">
        <f t="shared" si="13"/>
        <v>2130.804140444387</v>
      </c>
      <c r="N44" s="11">
        <f t="shared" si="13"/>
        <v>2023.3271357839528</v>
      </c>
      <c r="O44" s="11">
        <f t="shared" si="13"/>
        <v>1923.3389872778498</v>
      </c>
      <c r="P44" s="11">
        <f t="shared" si="13"/>
        <v>1835.3210221144029</v>
      </c>
      <c r="Q44" s="11">
        <f t="shared" si="13"/>
        <v>1752.3743641980136</v>
      </c>
      <c r="R44" s="11">
        <f t="shared" si="13"/>
        <v>1674.5259052953436</v>
      </c>
      <c r="S44" s="11">
        <f t="shared" si="13"/>
        <v>1603.4391495857978</v>
      </c>
      <c r="T44" s="11">
        <f t="shared" si="13"/>
        <v>1534.3629861001316</v>
      </c>
      <c r="U44" s="11">
        <f t="shared" si="13"/>
        <v>1469.3559085215161</v>
      </c>
      <c r="V44" s="11">
        <f t="shared" si="13"/>
        <v>1407.5212061951252</v>
      </c>
      <c r="W44" s="11">
        <f t="shared" si="13"/>
        <v>1349.8083355704498</v>
      </c>
      <c r="X44" s="11">
        <f t="shared" si="13"/>
        <v>1296.6461169704787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68406.420180265151</v>
      </c>
      <c r="E46" s="11">
        <f t="shared" si="15"/>
        <v>66437.447316828111</v>
      </c>
      <c r="F46" s="11">
        <f t="shared" si="15"/>
        <v>64512.013752989646</v>
      </c>
      <c r="G46" s="11">
        <f t="shared" si="15"/>
        <v>62624.784468411679</v>
      </c>
      <c r="H46" s="11">
        <f t="shared" si="15"/>
        <v>60771.21722890051</v>
      </c>
      <c r="I46" s="11">
        <f t="shared" si="15"/>
        <v>58950.354466537137</v>
      </c>
      <c r="J46" s="11">
        <f t="shared" si="15"/>
        <v>57161.796279268689</v>
      </c>
      <c r="K46" s="11">
        <f t="shared" si="15"/>
        <v>55410.791588763852</v>
      </c>
      <c r="L46" s="11">
        <f t="shared" si="15"/>
        <v>53707.938220619442</v>
      </c>
      <c r="M46" s="11">
        <f t="shared" si="15"/>
        <v>52064.845633032164</v>
      </c>
      <c r="N46" s="11">
        <f t="shared" si="15"/>
        <v>50487.682970979644</v>
      </c>
      <c r="O46" s="11">
        <f t="shared" si="15"/>
        <v>48975.973119444265</v>
      </c>
      <c r="P46" s="11">
        <f t="shared" si="15"/>
        <v>47525.520264325183</v>
      </c>
      <c r="Q46" s="11">
        <f t="shared" si="15"/>
        <v>46132.052251096968</v>
      </c>
      <c r="R46" s="11">
        <f t="shared" si="15"/>
        <v>44790.408383010094</v>
      </c>
      <c r="S46" s="11">
        <f t="shared" si="15"/>
        <v>43496.988729753153</v>
      </c>
      <c r="T46" s="11">
        <f t="shared" si="15"/>
        <v>42249.192959025473</v>
      </c>
      <c r="U46" s="11">
        <f t="shared" si="15"/>
        <v>41047.461871653562</v>
      </c>
      <c r="V46" s="11">
        <f t="shared" si="15"/>
        <v>39891.736650092171</v>
      </c>
      <c r="W46" s="11">
        <f t="shared" si="15"/>
        <v>38782.214013516656</v>
      </c>
      <c r="X46" s="11">
        <f t="shared" si="15"/>
        <v>37718.089020875828</v>
      </c>
    </row>
    <row r="47" spans="1:24" ht="15.75">
      <c r="B47" s="10" t="s">
        <v>12</v>
      </c>
      <c r="C47" s="9"/>
      <c r="D47" s="11">
        <f t="shared" ref="D47:X47" si="16">+D19/D36</f>
        <v>2828.2355023738533</v>
      </c>
      <c r="E47" s="11">
        <f t="shared" si="16"/>
        <v>2759.1486800825855</v>
      </c>
      <c r="F47" s="11">
        <f t="shared" si="16"/>
        <v>2653.937720790118</v>
      </c>
      <c r="G47" s="11">
        <f t="shared" si="16"/>
        <v>2501.7737527525314</v>
      </c>
      <c r="H47" s="11">
        <f t="shared" si="16"/>
        <v>2365.4899103566245</v>
      </c>
      <c r="I47" s="11">
        <f t="shared" si="16"/>
        <v>2239.8260923098032</v>
      </c>
      <c r="J47" s="11">
        <f t="shared" si="16"/>
        <v>2115.9376253373857</v>
      </c>
      <c r="K47" s="11">
        <f t="shared" si="16"/>
        <v>2010.8683305106085</v>
      </c>
      <c r="L47" s="11">
        <f t="shared" si="16"/>
        <v>1910.2501672485328</v>
      </c>
      <c r="M47" s="11">
        <f t="shared" si="16"/>
        <v>1803.6074825932942</v>
      </c>
      <c r="N47" s="11">
        <f t="shared" si="16"/>
        <v>1716.8472826268815</v>
      </c>
      <c r="O47" s="11">
        <f t="shared" si="16"/>
        <v>1635.4090538804849</v>
      </c>
      <c r="P47" s="11">
        <f t="shared" si="16"/>
        <v>1564.2123016883877</v>
      </c>
      <c r="Q47" s="11">
        <f t="shared" si="16"/>
        <v>1498.3303149911289</v>
      </c>
      <c r="R47" s="11">
        <f t="shared" si="16"/>
        <v>1437.6523321009336</v>
      </c>
      <c r="S47" s="11">
        <f t="shared" si="16"/>
        <v>1382.2255648333107</v>
      </c>
      <c r="T47" s="11">
        <f t="shared" si="16"/>
        <v>1326.7414954870444</v>
      </c>
      <c r="U47" s="11">
        <f t="shared" si="16"/>
        <v>1274.6381629914711</v>
      </c>
      <c r="V47" s="11">
        <f t="shared" si="16"/>
        <v>1226.4988753346279</v>
      </c>
      <c r="W47" s="11">
        <f t="shared" si="16"/>
        <v>1181.9783151873535</v>
      </c>
      <c r="X47" s="11">
        <f t="shared" si="16"/>
        <v>1141.2692008615631</v>
      </c>
    </row>
    <row r="48" spans="1:24" ht="15.75">
      <c r="B48" s="10" t="s">
        <v>16</v>
      </c>
      <c r="C48" s="9"/>
      <c r="D48" s="11">
        <f t="shared" ref="D48:X48" si="17">+D23/D36</f>
        <v>525.69499586545112</v>
      </c>
      <c r="E48" s="11">
        <f t="shared" si="17"/>
        <v>500.2145152611846</v>
      </c>
      <c r="F48" s="11">
        <f t="shared" si="17"/>
        <v>473.46133503379195</v>
      </c>
      <c r="G48" s="11">
        <f t="shared" si="17"/>
        <v>449.70565744779896</v>
      </c>
      <c r="H48" s="11">
        <f t="shared" si="17"/>
        <v>427.06847222617932</v>
      </c>
      <c r="I48" s="11">
        <f t="shared" si="17"/>
        <v>406.45077318969788</v>
      </c>
      <c r="J48" s="11">
        <f t="shared" si="17"/>
        <v>386.48777242871319</v>
      </c>
      <c r="K48" s="11">
        <f t="shared" si="17"/>
        <v>367.73444791999304</v>
      </c>
      <c r="L48" s="11">
        <f t="shared" si="17"/>
        <v>347.37946570167702</v>
      </c>
      <c r="M48" s="11">
        <f t="shared" si="17"/>
        <v>327.19665785109248</v>
      </c>
      <c r="N48" s="11">
        <f t="shared" si="17"/>
        <v>306.47985315707132</v>
      </c>
      <c r="O48" s="11">
        <f t="shared" si="17"/>
        <v>287.92993339736506</v>
      </c>
      <c r="P48" s="11">
        <f t="shared" si="17"/>
        <v>271.10872042601517</v>
      </c>
      <c r="Q48" s="11">
        <f t="shared" si="17"/>
        <v>254.04404920688452</v>
      </c>
      <c r="R48" s="11">
        <f t="shared" si="17"/>
        <v>236.87357319440994</v>
      </c>
      <c r="S48" s="11">
        <f t="shared" si="17"/>
        <v>221.21358475248724</v>
      </c>
      <c r="T48" s="11">
        <f t="shared" si="17"/>
        <v>207.62149061308716</v>
      </c>
      <c r="U48" s="11">
        <f t="shared" si="17"/>
        <v>194.71774553004502</v>
      </c>
      <c r="V48" s="11">
        <f t="shared" si="17"/>
        <v>181.02233086049711</v>
      </c>
      <c r="W48" s="11">
        <f t="shared" si="17"/>
        <v>167.83002038309627</v>
      </c>
      <c r="X48" s="11">
        <f t="shared" si="17"/>
        <v>155.37691610891568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671.12903455491983</v>
      </c>
      <c r="E50" s="11">
        <f t="shared" ref="E50:X50" si="18">+E35/E36</f>
        <v>717.15978306041382</v>
      </c>
      <c r="F50" s="11">
        <f t="shared" si="18"/>
        <v>796.43083735117966</v>
      </c>
      <c r="G50" s="11">
        <f t="shared" si="18"/>
        <v>918.04412673051002</v>
      </c>
      <c r="H50" s="11">
        <f t="shared" si="18"/>
        <v>948.14974840464913</v>
      </c>
      <c r="I50" s="11">
        <f t="shared" si="18"/>
        <v>893.38415115576981</v>
      </c>
      <c r="J50" s="11">
        <f t="shared" si="18"/>
        <v>927.70507425693768</v>
      </c>
      <c r="K50" s="11">
        <f t="shared" si="18"/>
        <v>846.16390957736621</v>
      </c>
      <c r="L50" s="11">
        <f t="shared" si="18"/>
        <v>862.58490788016206</v>
      </c>
      <c r="M50" s="11">
        <f t="shared" si="18"/>
        <v>855.71916187543661</v>
      </c>
      <c r="N50" s="11">
        <f t="shared" si="18"/>
        <v>813.26086036468428</v>
      </c>
      <c r="O50" s="11">
        <f t="shared" si="18"/>
        <v>792.29641895902114</v>
      </c>
      <c r="P50" s="11">
        <f t="shared" si="18"/>
        <v>788.03892946097551</v>
      </c>
      <c r="Q50" s="11">
        <f t="shared" si="18"/>
        <v>802.2968655087659</v>
      </c>
      <c r="R50" s="11">
        <f t="shared" si="18"/>
        <v>787.19222854602549</v>
      </c>
      <c r="S50" s="11">
        <f t="shared" si="18"/>
        <v>798.3344562191686</v>
      </c>
      <c r="T50" s="11">
        <f t="shared" si="18"/>
        <v>797.11374001165927</v>
      </c>
      <c r="U50" s="11">
        <f t="shared" si="18"/>
        <v>833.89682650965256</v>
      </c>
      <c r="V50" s="11">
        <f t="shared" si="18"/>
        <v>868.27962251592976</v>
      </c>
      <c r="W50" s="11">
        <f t="shared" si="18"/>
        <v>894.81355069716597</v>
      </c>
      <c r="X50" s="11">
        <f t="shared" si="18"/>
        <v>936.26875624264153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-2.6543333086800347</v>
      </c>
      <c r="F53" s="32">
        <f>IFERROR(((F39/$D39)-1)*100,0)</f>
        <v>-5.3226050872338</v>
      </c>
      <c r="G53" s="32">
        <f>IFERROR(((G39/$D39)-1)*100,0)</f>
        <v>-8.0182099594881873</v>
      </c>
      <c r="H53" s="32">
        <f t="shared" ref="H53:X53" si="19">IFERROR(((H39/$D39)-1)*100,0)</f>
        <v>-10.640832696385372</v>
      </c>
      <c r="I53" s="32">
        <f t="shared" si="19"/>
        <v>-13.204459062661122</v>
      </c>
      <c r="J53" s="32">
        <f t="shared" si="19"/>
        <v>-15.694314045952495</v>
      </c>
      <c r="K53" s="32">
        <f t="shared" si="19"/>
        <v>-18.146869066472771</v>
      </c>
      <c r="L53" s="32">
        <f t="shared" si="19"/>
        <v>-20.535708479394355</v>
      </c>
      <c r="M53" s="32">
        <f t="shared" si="19"/>
        <v>-22.861790878194221</v>
      </c>
      <c r="N53" s="32">
        <f t="shared" si="19"/>
        <v>-24.993510837037668</v>
      </c>
      <c r="O53" s="32">
        <f t="shared" si="19"/>
        <v>-27.165640949910539</v>
      </c>
      <c r="P53" s="32">
        <f t="shared" si="19"/>
        <v>-29.076443771339921</v>
      </c>
      <c r="Q53" s="32">
        <f t="shared" si="19"/>
        <v>-30.937194287183001</v>
      </c>
      <c r="R53" s="32">
        <f t="shared" si="19"/>
        <v>-32.72752348629524</v>
      </c>
      <c r="S53" s="32">
        <f t="shared" si="19"/>
        <v>-34.439546006304553</v>
      </c>
      <c r="T53" s="32">
        <f t="shared" si="19"/>
        <v>-36.127589431138283</v>
      </c>
      <c r="U53" s="32">
        <f t="shared" si="19"/>
        <v>-37.743423251390965</v>
      </c>
      <c r="V53" s="32">
        <f t="shared" si="19"/>
        <v>-39.28717308876346</v>
      </c>
      <c r="W53" s="32">
        <f t="shared" si="19"/>
        <v>-40.757517046863967</v>
      </c>
      <c r="X53" s="32">
        <f t="shared" si="19"/>
        <v>-42.15255012379474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0.21511364317132742</v>
      </c>
      <c r="F54" s="32">
        <f t="shared" ref="F54:I54" si="21">IFERROR(((F40/$D40)-1)*100,0)</f>
        <v>-0.25817165126763575</v>
      </c>
      <c r="G54" s="32">
        <f t="shared" si="21"/>
        <v>-1.3725198081271706</v>
      </c>
      <c r="H54" s="32">
        <f t="shared" si="21"/>
        <v>-2.2600465184565932</v>
      </c>
      <c r="I54" s="32">
        <f t="shared" si="21"/>
        <v>-3.2380397922954218</v>
      </c>
      <c r="J54" s="32">
        <f t="shared" ref="J54:X54" si="22">IFERROR(((J40/$D40)-1)*100,0)</f>
        <v>-2.1661254398846475</v>
      </c>
      <c r="K54" s="32">
        <f t="shared" si="22"/>
        <v>-2.959880948035476</v>
      </c>
      <c r="L54" s="32">
        <f t="shared" si="22"/>
        <v>-3.9286925969186592</v>
      </c>
      <c r="M54" s="32">
        <f t="shared" si="22"/>
        <v>-5.2313529081464027</v>
      </c>
      <c r="N54" s="32">
        <f t="shared" si="22"/>
        <v>-3.0510744599688833</v>
      </c>
      <c r="O54" s="32">
        <f t="shared" si="22"/>
        <v>-0.72067278723940698</v>
      </c>
      <c r="P54" s="32">
        <f t="shared" si="22"/>
        <v>1.7607217708079048</v>
      </c>
      <c r="Q54" s="32">
        <f t="shared" si="22"/>
        <v>2.7090648614765955</v>
      </c>
      <c r="R54" s="32">
        <f t="shared" si="22"/>
        <v>3.4068216264976359</v>
      </c>
      <c r="S54" s="32">
        <f t="shared" si="22"/>
        <v>4.3692667602564184</v>
      </c>
      <c r="T54" s="32">
        <f t="shared" si="22"/>
        <v>4.4035402327102124</v>
      </c>
      <c r="U54" s="32">
        <f t="shared" si="22"/>
        <v>4.837671920648301</v>
      </c>
      <c r="V54" s="32">
        <f t="shared" si="22"/>
        <v>5.6275202247966449</v>
      </c>
      <c r="W54" s="32">
        <f t="shared" si="22"/>
        <v>6.680699077100094</v>
      </c>
      <c r="X54" s="39">
        <f t="shared" si="22"/>
        <v>8.1249266585598612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0.67860418217664531</v>
      </c>
      <c r="F55" s="32">
        <f t="shared" ref="F55:I55" si="23">IFERROR(((F41/$D41)-1)*100,0)</f>
        <v>1.2109675421226207</v>
      </c>
      <c r="G55" s="32">
        <f t="shared" si="23"/>
        <v>1.6210642046748935</v>
      </c>
      <c r="H55" s="32">
        <f t="shared" si="23"/>
        <v>2.0737216920882373</v>
      </c>
      <c r="I55" s="32">
        <f t="shared" si="23"/>
        <v>2.5735746122104164</v>
      </c>
      <c r="J55" s="32">
        <f t="shared" ref="J55:X55" si="24">IFERROR(((J41/$D41)-1)*100,0)</f>
        <v>2.6401422276194353</v>
      </c>
      <c r="K55" s="32">
        <f t="shared" si="24"/>
        <v>2.8238049005338217</v>
      </c>
      <c r="L55" s="32">
        <f t="shared" si="24"/>
        <v>3.0377908698494105</v>
      </c>
      <c r="M55" s="32">
        <f t="shared" si="24"/>
        <v>3.2557947381949059</v>
      </c>
      <c r="N55" s="32">
        <f t="shared" si="24"/>
        <v>3.5592635272549744</v>
      </c>
      <c r="O55" s="32">
        <f t="shared" si="24"/>
        <v>0.58519304123390015</v>
      </c>
      <c r="P55" s="32">
        <f t="shared" si="24"/>
        <v>1.4463728178153445</v>
      </c>
      <c r="Q55" s="32">
        <f t="shared" si="24"/>
        <v>2.4085395144709087</v>
      </c>
      <c r="R55" s="32">
        <f t="shared" si="24"/>
        <v>3.4180147271271055</v>
      </c>
      <c r="S55" s="32">
        <f t="shared" si="24"/>
        <v>4.4423015704702529</v>
      </c>
      <c r="T55" s="32">
        <f t="shared" si="24"/>
        <v>5.0690433937455426</v>
      </c>
      <c r="U55" s="32">
        <f t="shared" si="24"/>
        <v>5.6429027332360882</v>
      </c>
      <c r="V55" s="32">
        <f t="shared" si="24"/>
        <v>6.2141219551386184</v>
      </c>
      <c r="W55" s="32">
        <f t="shared" si="24"/>
        <v>6.8285337286153602</v>
      </c>
      <c r="X55" s="32">
        <f t="shared" si="24"/>
        <v>7.4737219244934705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-2.8755993342026498</v>
      </c>
      <c r="F56" s="32">
        <f t="shared" ref="F56:I56" si="25">IFERROR(((F42/$D42)-1)*100,0)</f>
        <v>-5.7426389792229582</v>
      </c>
      <c r="G56" s="32">
        <f t="shared" si="25"/>
        <v>-8.6176931152384348</v>
      </c>
      <c r="H56" s="32">
        <f t="shared" si="25"/>
        <v>-11.422150239681583</v>
      </c>
      <c r="I56" s="32">
        <f t="shared" si="25"/>
        <v>-14.163419284282153</v>
      </c>
      <c r="J56" s="32">
        <f t="shared" ref="J56:X56" si="26">IFERROR(((J42/$D42)-1)*100,0)</f>
        <v>-16.856284685204326</v>
      </c>
      <c r="K56" s="32">
        <f t="shared" si="26"/>
        <v>-19.468907522347077</v>
      </c>
      <c r="L56" s="32">
        <f t="shared" si="26"/>
        <v>-22.010459363134171</v>
      </c>
      <c r="M56" s="32">
        <f t="shared" si="26"/>
        <v>-24.476888335900139</v>
      </c>
      <c r="N56" s="32">
        <f t="shared" si="26"/>
        <v>-26.82447952070407</v>
      </c>
      <c r="O56" s="32">
        <f t="shared" si="26"/>
        <v>-29.070424509549085</v>
      </c>
      <c r="P56" s="32">
        <f t="shared" si="26"/>
        <v>-31.214325432184033</v>
      </c>
      <c r="Q56" s="32">
        <f t="shared" si="26"/>
        <v>-33.271749423545401</v>
      </c>
      <c r="R56" s="32">
        <f t="shared" si="26"/>
        <v>-35.249850580476824</v>
      </c>
      <c r="S56" s="32">
        <f t="shared" si="26"/>
        <v>-37.151327365449141</v>
      </c>
      <c r="T56" s="32">
        <f t="shared" si="26"/>
        <v>-38.98642421456168</v>
      </c>
      <c r="U56" s="32">
        <f t="shared" si="26"/>
        <v>-40.751658292953628</v>
      </c>
      <c r="V56" s="32">
        <f t="shared" si="26"/>
        <v>-42.448361155154799</v>
      </c>
      <c r="W56" s="32">
        <f t="shared" si="26"/>
        <v>-44.074935574264821</v>
      </c>
      <c r="X56" s="32">
        <f t="shared" si="26"/>
        <v>-45.631905684746009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-2.8783451293729279</v>
      </c>
      <c r="F57" s="32">
        <f t="shared" ref="F57:I57" si="27">IFERROR(((F43/$D43)-1)*100,0)</f>
        <v>-5.6930422861084296</v>
      </c>
      <c r="G57" s="32">
        <f t="shared" si="27"/>
        <v>-8.4518904755104263</v>
      </c>
      <c r="H57" s="32">
        <f t="shared" si="27"/>
        <v>-11.161529767592416</v>
      </c>
      <c r="I57" s="32">
        <f t="shared" si="27"/>
        <v>-13.8233599840619</v>
      </c>
      <c r="J57" s="32">
        <f t="shared" ref="J57:X57" si="28">IFERROR(((J43/$D43)-1)*100,0)</f>
        <v>-16.43796572217131</v>
      </c>
      <c r="K57" s="32">
        <f t="shared" si="28"/>
        <v>-18.997673840050556</v>
      </c>
      <c r="L57" s="32">
        <f t="shared" si="28"/>
        <v>-21.486991894784367</v>
      </c>
      <c r="M57" s="32">
        <f t="shared" si="28"/>
        <v>-23.888948587237191</v>
      </c>
      <c r="N57" s="32">
        <f t="shared" si="28"/>
        <v>-26.194525546090418</v>
      </c>
      <c r="O57" s="32">
        <f t="shared" si="28"/>
        <v>-28.404420242453288</v>
      </c>
      <c r="P57" s="32">
        <f t="shared" si="28"/>
        <v>-30.524766331748467</v>
      </c>
      <c r="Q57" s="32">
        <f t="shared" si="28"/>
        <v>-32.561809067731637</v>
      </c>
      <c r="R57" s="32">
        <f t="shared" si="28"/>
        <v>-34.523092620578524</v>
      </c>
      <c r="S57" s="32">
        <f t="shared" si="28"/>
        <v>-36.413879552343865</v>
      </c>
      <c r="T57" s="32">
        <f t="shared" si="28"/>
        <v>-38.237971161639415</v>
      </c>
      <c r="U57" s="32">
        <f t="shared" si="28"/>
        <v>-39.994723063295879</v>
      </c>
      <c r="V57" s="32">
        <f t="shared" si="28"/>
        <v>-41.684221239805943</v>
      </c>
      <c r="W57" s="32">
        <f t="shared" si="28"/>
        <v>-43.306178117028416</v>
      </c>
      <c r="X57" s="32">
        <f t="shared" si="28"/>
        <v>-44.861770398917514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-2.8195963793876677</v>
      </c>
      <c r="F58" s="32">
        <f t="shared" ref="F58:I58" si="29">IFERROR(((F44/$D44)-1)*100,0)</f>
        <v>-6.7542080115946312</v>
      </c>
      <c r="G58" s="32">
        <f t="shared" si="29"/>
        <v>-11.999386637565902</v>
      </c>
      <c r="H58" s="32">
        <f t="shared" si="29"/>
        <v>-16.737738481796249</v>
      </c>
      <c r="I58" s="32">
        <f t="shared" si="29"/>
        <v>-21.099233663646178</v>
      </c>
      <c r="J58" s="32">
        <f t="shared" ref="J58:X58" si="30">IFERROR(((J44/$D44)-1)*100,0)</f>
        <v>-25.388275067721764</v>
      </c>
      <c r="K58" s="32">
        <f t="shared" si="30"/>
        <v>-29.080141056015197</v>
      </c>
      <c r="L58" s="32">
        <f t="shared" si="30"/>
        <v>-32.687047804497269</v>
      </c>
      <c r="M58" s="32">
        <f t="shared" si="30"/>
        <v>-36.468446750372905</v>
      </c>
      <c r="N58" s="32">
        <f t="shared" si="30"/>
        <v>-39.672955750092967</v>
      </c>
      <c r="O58" s="32">
        <f t="shared" si="30"/>
        <v>-42.654178782549756</v>
      </c>
      <c r="P58" s="32">
        <f t="shared" si="30"/>
        <v>-45.278501654167201</v>
      </c>
      <c r="Q58" s="32">
        <f t="shared" si="30"/>
        <v>-47.751619626049248</v>
      </c>
      <c r="R58" s="32">
        <f t="shared" si="30"/>
        <v>-50.072730899629235</v>
      </c>
      <c r="S58" s="32">
        <f t="shared" si="30"/>
        <v>-52.192236826984129</v>
      </c>
      <c r="T58" s="32">
        <f t="shared" si="30"/>
        <v>-54.251795411216243</v>
      </c>
      <c r="U58" s="32">
        <f t="shared" si="30"/>
        <v>-56.190031090600236</v>
      </c>
      <c r="V58" s="32">
        <f t="shared" si="30"/>
        <v>-58.033679978341098</v>
      </c>
      <c r="W58" s="32">
        <f t="shared" si="30"/>
        <v>-59.754433305071416</v>
      </c>
      <c r="X58" s="32">
        <f t="shared" si="30"/>
        <v>-61.33950546526912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-2.8783451293729279</v>
      </c>
      <c r="F60" s="32">
        <f t="shared" ref="F60:I60" si="33">IFERROR(((F46/$D46)-1)*100,0)</f>
        <v>-5.6930422861084296</v>
      </c>
      <c r="G60" s="32">
        <f t="shared" si="33"/>
        <v>-8.4518904755104263</v>
      </c>
      <c r="H60" s="32">
        <f t="shared" si="33"/>
        <v>-11.161529767592416</v>
      </c>
      <c r="I60" s="32">
        <f t="shared" si="33"/>
        <v>-13.8233599840619</v>
      </c>
      <c r="J60" s="32">
        <f t="shared" ref="J60:X60" si="34">IFERROR(((J46/$D46)-1)*100,0)</f>
        <v>-16.43796572217131</v>
      </c>
      <c r="K60" s="32">
        <f t="shared" si="34"/>
        <v>-18.997673840050556</v>
      </c>
      <c r="L60" s="32">
        <f t="shared" si="34"/>
        <v>-21.486991894784367</v>
      </c>
      <c r="M60" s="32">
        <f t="shared" si="34"/>
        <v>-23.888948587237191</v>
      </c>
      <c r="N60" s="32">
        <f t="shared" si="34"/>
        <v>-26.194525546090418</v>
      </c>
      <c r="O60" s="32">
        <f t="shared" si="34"/>
        <v>-28.404420242453288</v>
      </c>
      <c r="P60" s="32">
        <f t="shared" si="34"/>
        <v>-30.524766331748467</v>
      </c>
      <c r="Q60" s="32">
        <f t="shared" si="34"/>
        <v>-32.561809067731637</v>
      </c>
      <c r="R60" s="32">
        <f t="shared" si="34"/>
        <v>-34.523092620578524</v>
      </c>
      <c r="S60" s="32">
        <f t="shared" si="34"/>
        <v>-36.413879552343865</v>
      </c>
      <c r="T60" s="32">
        <f t="shared" si="34"/>
        <v>-38.237971161639415</v>
      </c>
      <c r="U60" s="32">
        <f t="shared" si="34"/>
        <v>-39.994723063295879</v>
      </c>
      <c r="V60" s="32">
        <f t="shared" si="34"/>
        <v>-41.684221239805943</v>
      </c>
      <c r="W60" s="32">
        <f t="shared" si="34"/>
        <v>-43.306178117028416</v>
      </c>
      <c r="X60" s="32">
        <f t="shared" si="34"/>
        <v>-44.861770398917514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-2.4427535201110517</v>
      </c>
      <c r="F61" s="32">
        <f t="shared" ref="F61:I61" si="36">IFERROR(((F47/$D47)-1)*100,0)</f>
        <v>-6.1627746853980199</v>
      </c>
      <c r="G61" s="32">
        <f t="shared" si="36"/>
        <v>-11.542947867930698</v>
      </c>
      <c r="H61" s="32">
        <f t="shared" si="36"/>
        <v>-16.361635784178073</v>
      </c>
      <c r="I61" s="32">
        <f t="shared" si="36"/>
        <v>-20.804823699093443</v>
      </c>
      <c r="J61" s="32">
        <f t="shared" ref="J61:X61" si="37">IFERROR(((J47/$D47)-1)*100,0)</f>
        <v>-25.185239222073509</v>
      </c>
      <c r="K61" s="32">
        <f t="shared" si="37"/>
        <v>-28.900251452794336</v>
      </c>
      <c r="L61" s="32">
        <f t="shared" si="37"/>
        <v>-32.457881755420225</v>
      </c>
      <c r="M61" s="32">
        <f t="shared" si="37"/>
        <v>-36.228525485962784</v>
      </c>
      <c r="N61" s="32">
        <f t="shared" si="37"/>
        <v>-39.296169601652288</v>
      </c>
      <c r="O61" s="32">
        <f t="shared" si="37"/>
        <v>-42.175640871921047</v>
      </c>
      <c r="P61" s="32">
        <f t="shared" si="37"/>
        <v>-44.692996733281909</v>
      </c>
      <c r="Q61" s="32">
        <f t="shared" si="37"/>
        <v>-47.022434527339776</v>
      </c>
      <c r="R61" s="32">
        <f t="shared" si="37"/>
        <v>-49.167870536443893</v>
      </c>
      <c r="S61" s="32">
        <f t="shared" si="37"/>
        <v>-51.12763545775617</v>
      </c>
      <c r="T61" s="32">
        <f t="shared" si="37"/>
        <v>-53.089426450751496</v>
      </c>
      <c r="U61" s="32">
        <f t="shared" si="37"/>
        <v>-54.931682247761358</v>
      </c>
      <c r="V61" s="32">
        <f t="shared" si="37"/>
        <v>-56.633778399812272</v>
      </c>
      <c r="W61" s="32">
        <f t="shared" si="37"/>
        <v>-58.20792454534741</v>
      </c>
      <c r="X61" s="32">
        <f t="shared" si="37"/>
        <v>-59.647306601460535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-4.8470083992939728</v>
      </c>
      <c r="F62" s="32">
        <f t="shared" ref="F62:I62" si="38">IFERROR(((F48/$D48)-1)*100,0)</f>
        <v>-9.9361152840473537</v>
      </c>
      <c r="G62" s="32">
        <f t="shared" si="38"/>
        <v>-14.455024113849701</v>
      </c>
      <c r="H62" s="32">
        <f t="shared" si="38"/>
        <v>-18.761168437014142</v>
      </c>
      <c r="I62" s="32">
        <f t="shared" si="38"/>
        <v>-22.683157270584552</v>
      </c>
      <c r="J62" s="32">
        <f t="shared" ref="J62:X62" si="39">IFERROR(((J48/$D48)-1)*100,0)</f>
        <v>-26.48060653641209</v>
      </c>
      <c r="K62" s="32">
        <f t="shared" si="39"/>
        <v>-30.0479458978695</v>
      </c>
      <c r="L62" s="32">
        <f t="shared" si="39"/>
        <v>-33.919959589916473</v>
      </c>
      <c r="M62" s="32">
        <f t="shared" si="39"/>
        <v>-37.759221521135281</v>
      </c>
      <c r="N62" s="32">
        <f t="shared" si="39"/>
        <v>-41.700062666087611</v>
      </c>
      <c r="O62" s="32">
        <f t="shared" si="39"/>
        <v>-45.228709487076948</v>
      </c>
      <c r="P62" s="32">
        <f t="shared" si="39"/>
        <v>-48.428514146365572</v>
      </c>
      <c r="Q62" s="32">
        <f t="shared" si="39"/>
        <v>-51.674630497737169</v>
      </c>
      <c r="R62" s="32">
        <f t="shared" si="39"/>
        <v>-54.940873499386235</v>
      </c>
      <c r="S62" s="32">
        <f t="shared" si="39"/>
        <v>-57.919784952812122</v>
      </c>
      <c r="T62" s="32">
        <f t="shared" si="39"/>
        <v>-60.505332512956464</v>
      </c>
      <c r="U62" s="32">
        <f t="shared" si="39"/>
        <v>-62.959939306730249</v>
      </c>
      <c r="V62" s="32">
        <f t="shared" si="39"/>
        <v>-65.565140949747828</v>
      </c>
      <c r="W62" s="32">
        <f t="shared" si="39"/>
        <v>-68.074639914196283</v>
      </c>
      <c r="X62" s="32">
        <f t="shared" si="39"/>
        <v>-70.443523843494305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6.8587031905154694</v>
      </c>
      <c r="F64" s="32">
        <f t="shared" ref="F64:I64" si="41">IFERROR(((F50/$D50)-1)*100,0)</f>
        <v>18.670299800001587</v>
      </c>
      <c r="G64" s="32">
        <f t="shared" si="41"/>
        <v>36.791001351824939</v>
      </c>
      <c r="H64" s="32">
        <f t="shared" si="41"/>
        <v>41.27681855299916</v>
      </c>
      <c r="I64" s="32">
        <f t="shared" si="41"/>
        <v>33.116599812768555</v>
      </c>
      <c r="J64" s="32">
        <f t="shared" ref="J64:X64" si="42">IFERROR(((J50/$D50)-1)*100,0)</f>
        <v>38.230508067971499</v>
      </c>
      <c r="K64" s="32">
        <f t="shared" si="42"/>
        <v>26.08065901045784</v>
      </c>
      <c r="L64" s="32">
        <f t="shared" si="42"/>
        <v>28.5274311596744</v>
      </c>
      <c r="M64" s="32">
        <f t="shared" si="42"/>
        <v>27.504416858217652</v>
      </c>
      <c r="N64" s="32">
        <f t="shared" si="42"/>
        <v>21.178017712201004</v>
      </c>
      <c r="O64" s="32">
        <f t="shared" si="42"/>
        <v>18.054260531949296</v>
      </c>
      <c r="P64" s="32">
        <f t="shared" si="42"/>
        <v>17.419883343832399</v>
      </c>
      <c r="Q64" s="32">
        <f t="shared" si="42"/>
        <v>19.544353499895006</v>
      </c>
      <c r="R64" s="32">
        <f t="shared" si="42"/>
        <v>17.293722669602076</v>
      </c>
      <c r="S64" s="32">
        <f t="shared" si="42"/>
        <v>18.953944042759076</v>
      </c>
      <c r="T64" s="32">
        <f t="shared" si="42"/>
        <v>18.772054101383073</v>
      </c>
      <c r="U64" s="32">
        <f t="shared" si="42"/>
        <v>24.25283121042099</v>
      </c>
      <c r="V64" s="32">
        <f t="shared" si="42"/>
        <v>29.37595869202061</v>
      </c>
      <c r="W64" s="32">
        <f t="shared" si="42"/>
        <v>33.329584122461561</v>
      </c>
      <c r="X64" s="32">
        <f t="shared" si="42"/>
        <v>39.506519318383738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3.1128087851983062</v>
      </c>
      <c r="D67" s="30">
        <f>(D8/D7)*100</f>
        <v>2.2870464334967764</v>
      </c>
      <c r="E67" s="30">
        <f t="shared" ref="E67:X67" si="43">(E8/E7)*100</f>
        <v>2.3544614365512992</v>
      </c>
      <c r="F67" s="30">
        <f t="shared" si="43"/>
        <v>2.409383918997726</v>
      </c>
      <c r="G67" s="30">
        <f t="shared" si="43"/>
        <v>2.4522856830493316</v>
      </c>
      <c r="H67" s="30">
        <f t="shared" si="43"/>
        <v>2.5015431406226019</v>
      </c>
      <c r="I67" s="30">
        <f t="shared" si="43"/>
        <v>2.5496597359875013</v>
      </c>
      <c r="J67" s="30">
        <f t="shared" si="43"/>
        <v>2.6540394204234645</v>
      </c>
      <c r="K67" s="30">
        <f t="shared" si="43"/>
        <v>2.7113838609806051</v>
      </c>
      <c r="L67" s="30">
        <f t="shared" si="43"/>
        <v>2.7650097515890497</v>
      </c>
      <c r="M67" s="30">
        <f t="shared" si="43"/>
        <v>2.8097657283758393</v>
      </c>
      <c r="N67" s="30">
        <f t="shared" si="43"/>
        <v>2.9561001569602827</v>
      </c>
      <c r="O67" s="30">
        <f t="shared" si="43"/>
        <v>3.1174357018196988</v>
      </c>
      <c r="P67" s="30">
        <f t="shared" si="43"/>
        <v>3.2814414303429644</v>
      </c>
      <c r="Q67" s="30">
        <f t="shared" si="43"/>
        <v>3.4012577110755178</v>
      </c>
      <c r="R67" s="30">
        <f t="shared" si="43"/>
        <v>3.5154971967166952</v>
      </c>
      <c r="S67" s="30">
        <f t="shared" si="43"/>
        <v>3.6408741058088485</v>
      </c>
      <c r="T67" s="30">
        <f t="shared" si="43"/>
        <v>3.7383236706908018</v>
      </c>
      <c r="U67" s="30">
        <f t="shared" si="43"/>
        <v>3.8512979059289654</v>
      </c>
      <c r="V67" s="30">
        <f t="shared" si="43"/>
        <v>3.9789786722074019</v>
      </c>
      <c r="W67" s="30">
        <f t="shared" si="43"/>
        <v>4.1183910630523162</v>
      </c>
      <c r="X67" s="30">
        <f t="shared" si="43"/>
        <v>4.2748077644867415</v>
      </c>
    </row>
    <row r="68" spans="1:24" ht="15.75">
      <c r="B68" s="20" t="s">
        <v>38</v>
      </c>
      <c r="C68" s="31">
        <f t="shared" ref="C68:C69" si="44">AVERAGE(D68:X68)</f>
        <v>5.890735764774047</v>
      </c>
      <c r="D68" s="30">
        <f>(D9/D7)*100</f>
        <v>4.2366731086168494</v>
      </c>
      <c r="E68" s="30">
        <f t="shared" ref="E68:X68" si="45">(E9/E7)*100</f>
        <v>4.3817290430015756</v>
      </c>
      <c r="F68" s="30">
        <f t="shared" si="45"/>
        <v>4.5290408008996144</v>
      </c>
      <c r="G68" s="30">
        <f t="shared" si="45"/>
        <v>4.6806572235151167</v>
      </c>
      <c r="H68" s="30">
        <f t="shared" si="45"/>
        <v>4.8394921846123529</v>
      </c>
      <c r="I68" s="30">
        <f t="shared" si="45"/>
        <v>5.0068321542922316</v>
      </c>
      <c r="J68" s="30">
        <f t="shared" si="45"/>
        <v>5.1580474735403872</v>
      </c>
      <c r="K68" s="30">
        <f t="shared" si="45"/>
        <v>5.3221036773966786</v>
      </c>
      <c r="L68" s="30">
        <f t="shared" si="45"/>
        <v>5.4935044332004228</v>
      </c>
      <c r="M68" s="30">
        <f t="shared" si="45"/>
        <v>5.671133072138022</v>
      </c>
      <c r="N68" s="30">
        <f t="shared" si="45"/>
        <v>5.8494505186190873</v>
      </c>
      <c r="O68" s="30">
        <f t="shared" si="45"/>
        <v>5.8509004272250396</v>
      </c>
      <c r="P68" s="30">
        <f t="shared" si="45"/>
        <v>6.0599770025389414</v>
      </c>
      <c r="Q68" s="30">
        <f t="shared" si="45"/>
        <v>6.2822745322257454</v>
      </c>
      <c r="R68" s="30">
        <f t="shared" si="45"/>
        <v>6.5130398737691957</v>
      </c>
      <c r="S68" s="30">
        <f t="shared" si="45"/>
        <v>6.7493109566967622</v>
      </c>
      <c r="T68" s="30">
        <f t="shared" si="45"/>
        <v>6.9692561581727634</v>
      </c>
      <c r="U68" s="30">
        <f t="shared" si="45"/>
        <v>7.1891913834810515</v>
      </c>
      <c r="V68" s="30">
        <f t="shared" si="45"/>
        <v>7.4118524393632343</v>
      </c>
      <c r="W68" s="30">
        <f t="shared" si="45"/>
        <v>7.6397469099838675</v>
      </c>
      <c r="X68" s="30">
        <f t="shared" si="45"/>
        <v>7.8712376869660536</v>
      </c>
    </row>
    <row r="69" spans="1:24" ht="15.75">
      <c r="B69" s="20" t="s">
        <v>10</v>
      </c>
      <c r="C69" s="31">
        <f t="shared" si="44"/>
        <v>90.996455450027639</v>
      </c>
      <c r="D69" s="30">
        <f t="shared" ref="D69:X69" si="46">(D10/D7)*100</f>
        <v>93.476280457886375</v>
      </c>
      <c r="E69" s="30">
        <f t="shared" si="46"/>
        <v>93.263809520447126</v>
      </c>
      <c r="F69" s="30">
        <f t="shared" si="46"/>
        <v>93.061575280102659</v>
      </c>
      <c r="G69" s="30">
        <f t="shared" si="46"/>
        <v>92.867057093435562</v>
      </c>
      <c r="H69" s="30">
        <f t="shared" si="46"/>
        <v>92.658964674765045</v>
      </c>
      <c r="I69" s="30">
        <f t="shared" si="46"/>
        <v>92.443508109720256</v>
      </c>
      <c r="J69" s="30">
        <f t="shared" si="46"/>
        <v>92.187913106036149</v>
      </c>
      <c r="K69" s="30">
        <f t="shared" si="46"/>
        <v>91.966512461622713</v>
      </c>
      <c r="L69" s="30">
        <f t="shared" si="46"/>
        <v>91.741485815210538</v>
      </c>
      <c r="M69" s="30">
        <f t="shared" si="46"/>
        <v>91.519101199486144</v>
      </c>
      <c r="N69" s="30">
        <f t="shared" si="46"/>
        <v>91.194449324420631</v>
      </c>
      <c r="O69" s="30">
        <f t="shared" si="46"/>
        <v>91.031663870955256</v>
      </c>
      <c r="P69" s="30">
        <f t="shared" si="46"/>
        <v>90.658581567118105</v>
      </c>
      <c r="Q69" s="30">
        <f t="shared" si="46"/>
        <v>90.316467756698742</v>
      </c>
      <c r="R69" s="30">
        <f t="shared" si="46"/>
        <v>89.971462929514118</v>
      </c>
      <c r="S69" s="30">
        <f t="shared" si="46"/>
        <v>89.609814937494377</v>
      </c>
      <c r="T69" s="30">
        <f t="shared" si="46"/>
        <v>89.292420171136442</v>
      </c>
      <c r="U69" s="30">
        <f t="shared" si="46"/>
        <v>88.959510710589981</v>
      </c>
      <c r="V69" s="30">
        <f t="shared" si="46"/>
        <v>88.609168888429352</v>
      </c>
      <c r="W69" s="30">
        <f t="shared" si="46"/>
        <v>88.241862026963815</v>
      </c>
      <c r="X69" s="30">
        <f t="shared" si="46"/>
        <v>87.853954548547208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96.06361289352192</v>
      </c>
      <c r="D73" s="30">
        <f>(D16/D$10)*100</f>
        <v>95.326206649594923</v>
      </c>
      <c r="E73" s="30">
        <f t="shared" ref="E73:X73" si="48">(E16/E$10)*100</f>
        <v>95.323511691005507</v>
      </c>
      <c r="F73" s="30">
        <f t="shared" si="48"/>
        <v>95.376365751926812</v>
      </c>
      <c r="G73" s="30">
        <f>(G16/G$10)*100</f>
        <v>95.499165039862888</v>
      </c>
      <c r="H73" s="30">
        <f t="shared" si="48"/>
        <v>95.606682649483304</v>
      </c>
      <c r="I73" s="30">
        <f t="shared" si="48"/>
        <v>95.703861058188807</v>
      </c>
      <c r="J73" s="30">
        <f t="shared" si="48"/>
        <v>95.805819086500719</v>
      </c>
      <c r="K73" s="30">
        <f t="shared" si="48"/>
        <v>95.884015043803842</v>
      </c>
      <c r="L73" s="30">
        <f t="shared" si="48"/>
        <v>95.96603819180902</v>
      </c>
      <c r="M73" s="30">
        <f t="shared" si="48"/>
        <v>96.068311480071571</v>
      </c>
      <c r="N73" s="30">
        <f t="shared" si="48"/>
        <v>96.146851618983916</v>
      </c>
      <c r="O73" s="30">
        <f t="shared" si="48"/>
        <v>96.221286874673027</v>
      </c>
      <c r="P73" s="30">
        <f t="shared" si="48"/>
        <v>96.28182791402584</v>
      </c>
      <c r="Q73" s="30">
        <f t="shared" si="48"/>
        <v>96.340408587792766</v>
      </c>
      <c r="R73" s="30">
        <f t="shared" si="48"/>
        <v>96.396151353824678</v>
      </c>
      <c r="S73" s="30">
        <f t="shared" si="48"/>
        <v>96.444736280827286</v>
      </c>
      <c r="T73" s="30">
        <f t="shared" si="48"/>
        <v>96.495572474690803</v>
      </c>
      <c r="U73" s="30">
        <f t="shared" si="48"/>
        <v>96.544059538701759</v>
      </c>
      <c r="V73" s="30">
        <f t="shared" si="48"/>
        <v>96.591897096327969</v>
      </c>
      <c r="W73" s="30">
        <f t="shared" si="48"/>
        <v>96.636580325234576</v>
      </c>
      <c r="X73" s="30">
        <f t="shared" si="48"/>
        <v>96.676522056630176</v>
      </c>
    </row>
    <row r="74" spans="1:24" ht="15.75">
      <c r="A74" s="36"/>
      <c r="B74" s="10" t="s">
        <v>12</v>
      </c>
      <c r="C74" s="31">
        <f>AVERAGE(D74:X74)</f>
        <v>3.3605475238061011</v>
      </c>
      <c r="D74" s="30">
        <f>(D19/D$10)*100</f>
        <v>3.9412230788067215</v>
      </c>
      <c r="E74" s="30">
        <f t="shared" ref="E74:X74" si="49">(E19/E$10)*100</f>
        <v>3.9587875826838967</v>
      </c>
      <c r="F74" s="30">
        <f t="shared" si="49"/>
        <v>3.9236557660422271</v>
      </c>
      <c r="G74" s="30">
        <f t="shared" si="49"/>
        <v>3.8150599085418402</v>
      </c>
      <c r="H74" s="30">
        <f t="shared" si="49"/>
        <v>3.7214433655027879</v>
      </c>
      <c r="I74" s="30">
        <f t="shared" si="49"/>
        <v>3.6362801729140353</v>
      </c>
      <c r="J74" s="30">
        <f t="shared" si="49"/>
        <v>3.5464094994669586</v>
      </c>
      <c r="K74" s="30">
        <f t="shared" si="49"/>
        <v>3.479649427944389</v>
      </c>
      <c r="L74" s="30">
        <f t="shared" si="49"/>
        <v>3.4132596889690827</v>
      </c>
      <c r="M74" s="30">
        <f t="shared" si="49"/>
        <v>3.3279561922993728</v>
      </c>
      <c r="N74" s="30">
        <f t="shared" si="49"/>
        <v>3.2694996328127113</v>
      </c>
      <c r="O74" s="30">
        <f t="shared" si="49"/>
        <v>3.2130278115575979</v>
      </c>
      <c r="P74" s="30">
        <f t="shared" si="49"/>
        <v>3.1689336342776397</v>
      </c>
      <c r="Q74" s="30">
        <f t="shared" si="49"/>
        <v>3.1290555633646049</v>
      </c>
      <c r="R74" s="30">
        <f t="shared" si="49"/>
        <v>3.0940586791333744</v>
      </c>
      <c r="S74" s="30">
        <f t="shared" si="49"/>
        <v>3.0647726193004146</v>
      </c>
      <c r="T74" s="30">
        <f t="shared" si="49"/>
        <v>3.030227826058403</v>
      </c>
      <c r="U74" s="30">
        <f t="shared" si="49"/>
        <v>2.9979622877275043</v>
      </c>
      <c r="V74" s="30">
        <f t="shared" si="49"/>
        <v>2.9697842987943881</v>
      </c>
      <c r="W74" s="30">
        <f t="shared" si="49"/>
        <v>2.9452249002204605</v>
      </c>
      <c r="X74" s="30">
        <f t="shared" si="49"/>
        <v>2.9252260635097147</v>
      </c>
    </row>
    <row r="75" spans="1:24" ht="15.75">
      <c r="A75" s="36"/>
      <c r="B75" s="10" t="s">
        <v>16</v>
      </c>
      <c r="C75" s="31">
        <f>AVERAGE(D75:X75)</f>
        <v>0.57583958267198587</v>
      </c>
      <c r="D75" s="35">
        <f>(D23/D$10)*100</f>
        <v>0.73257027159835375</v>
      </c>
      <c r="E75" s="35">
        <f t="shared" ref="E75:X75" si="50">(E23/E$10)*100</f>
        <v>0.71770072631060633</v>
      </c>
      <c r="F75" s="35">
        <f t="shared" si="50"/>
        <v>0.69997848203096602</v>
      </c>
      <c r="G75" s="35">
        <f t="shared" si="50"/>
        <v>0.68577505159526553</v>
      </c>
      <c r="H75" s="35">
        <f t="shared" si="50"/>
        <v>0.67187398501392037</v>
      </c>
      <c r="I75" s="35">
        <f t="shared" si="50"/>
        <v>0.65985876889715767</v>
      </c>
      <c r="J75" s="35">
        <f t="shared" si="50"/>
        <v>0.64777141403233174</v>
      </c>
      <c r="K75" s="35">
        <f t="shared" si="50"/>
        <v>0.63633552825178319</v>
      </c>
      <c r="L75" s="35">
        <f t="shared" si="50"/>
        <v>0.62070211922189955</v>
      </c>
      <c r="M75" s="35">
        <f t="shared" si="50"/>
        <v>0.60373232762903983</v>
      </c>
      <c r="N75" s="35">
        <f t="shared" si="50"/>
        <v>0.58364874820337098</v>
      </c>
      <c r="O75" s="35">
        <f t="shared" si="50"/>
        <v>0.56568531376937614</v>
      </c>
      <c r="P75" s="35">
        <f t="shared" si="50"/>
        <v>0.54923845169651553</v>
      </c>
      <c r="Q75" s="35">
        <f t="shared" si="50"/>
        <v>0.53053584884263638</v>
      </c>
      <c r="R75" s="35">
        <f t="shared" si="50"/>
        <v>0.50978996704193691</v>
      </c>
      <c r="S75" s="35">
        <f t="shared" si="50"/>
        <v>0.49049109987230932</v>
      </c>
      <c r="T75" s="35">
        <f t="shared" si="50"/>
        <v>0.47419969925079031</v>
      </c>
      <c r="U75" s="35">
        <f t="shared" si="50"/>
        <v>0.45797817357073889</v>
      </c>
      <c r="V75" s="35">
        <f t="shared" si="50"/>
        <v>0.43831860487763874</v>
      </c>
      <c r="W75" s="35">
        <f t="shared" si="50"/>
        <v>0.41819477454495624</v>
      </c>
      <c r="X75" s="35">
        <f t="shared" si="50"/>
        <v>0.39825187986010968</v>
      </c>
    </row>
    <row r="76" spans="1:24">
      <c r="C76" s="31"/>
    </row>
    <row r="147" spans="4:24">
      <c r="D147">
        <v>400539295.64619571</v>
      </c>
      <c r="E147">
        <v>490474680.69736969</v>
      </c>
      <c r="F147">
        <v>452381748.14558733</v>
      </c>
      <c r="G147">
        <v>413011538.14253742</v>
      </c>
      <c r="H147">
        <v>438707362.19156933</v>
      </c>
      <c r="I147">
        <v>440660846.02493793</v>
      </c>
      <c r="J147">
        <v>624041435.78774619</v>
      </c>
      <c r="K147">
        <v>486256438.03710723</v>
      </c>
      <c r="L147">
        <v>479671231.81945658</v>
      </c>
      <c r="M147">
        <v>454605166.65227348</v>
      </c>
      <c r="N147">
        <v>784742780.0657078</v>
      </c>
      <c r="O147">
        <v>829919307.57133913</v>
      </c>
      <c r="P147">
        <v>877759463.65386581</v>
      </c>
      <c r="Q147">
        <v>756753643.51039112</v>
      </c>
      <c r="R147">
        <v>753121050.10902786</v>
      </c>
      <c r="S147">
        <v>802398542.92049921</v>
      </c>
      <c r="T147">
        <v>724451708.24039936</v>
      </c>
      <c r="U147">
        <v>784149201.55026782</v>
      </c>
      <c r="V147">
        <v>843312285.39813542</v>
      </c>
      <c r="W147">
        <v>895556821.56914818</v>
      </c>
      <c r="X147">
        <v>966267558.77951598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Wealth_PNG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2014-12-03T13:25:06Z</dcterms:modified>
</cp:coreProperties>
</file>