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PHL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<sst xmlns="http://schemas.openxmlformats.org/spreadsheetml/2006/main" count="95" uniqueCount="65">
  <si>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</si>
  <si>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</si>
  <si>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</si>
  <si>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</si>
  <si>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</si>
  <si>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</si>
  <si>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</si>
  <si>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</si>
  <si>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</si>
  <si>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</si>
  <si>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</si>
  <si>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</si>
  <si>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</si>
  <si>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</si>
  <si>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</si>
  <si>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</si>
  <si>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</si>
  <si>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</si>
  <si>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</si>
  <si>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</si>
  <si>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</si>
  <si>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</si>
  <si>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</si>
  <si>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</si>
  <si>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</si>
  <si>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</si>
  <si>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</si>
  <si>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</si>
  <si>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</si>
  <si>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</si>
  <si>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</si>
  <si>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</si>
  <si>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</si>
  <si>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</si>
  <si>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</si>
  <si>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</si>
  <si>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</si>
  <si>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</si>
  <si>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</si>
  <si>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</si>
  <si>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</si>
  <si>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</si>
  <si>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</si>
  <si>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</si>
  <si>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</si>
  <si>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</si>
  <si>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</si>
  <si>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</si>
  <si>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</si>
  <si>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</si>
  <si>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</si>
  <si>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</si>
  <si>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</si>
  <si>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</si>
  <si>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</si>
  <si>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</si>
  <si>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</si>
  <si>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</si>
  <si>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</si>
  <si>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</si>
  <si>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</si>
  <si>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</si>
  <si>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</si>
  <si>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Philippines</t>
  </si>
  <si>
    <t>PHL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</si>
</sst>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Wealth_PHL!$B$54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Wealth_PHL!$D$52:$X$52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0.25318375302292306</c:v>
                </c:pt>
                <c:pt idx="2">
                  <c:v>0.80933778839882287</c:v>
                </c:pt>
                <c:pt idx="3">
                  <c:v>1.8034149863019655</c:v>
                </c:pt>
                <c:pt idx="4">
                  <c:v>3.1307252927728069</c:v>
                </c:pt>
                <c:pt idx="5">
                  <c:v>4.5717162607799677</c:v>
                </c:pt>
                <c:pt idx="6">
                  <c:v>6.6818800484294893</c:v>
                </c:pt>
                <c:pt idx="7">
                  <c:v>9.453908305535009</c:v>
                </c:pt>
                <c:pt idx="8">
                  <c:v>10.862916248520694</c:v>
                </c:pt>
                <c:pt idx="9">
                  <c:v>11.574859390595593</c:v>
                </c:pt>
                <c:pt idx="10">
                  <c:v>12.952898856143346</c:v>
                </c:pt>
                <c:pt idx="11">
                  <c:v>13.886456276953641</c:v>
                </c:pt>
                <c:pt idx="12">
                  <c:v>14.858757123783416</c:v>
                </c:pt>
                <c:pt idx="13">
                  <c:v>16.172461630277368</c:v>
                </c:pt>
                <c:pt idx="14">
                  <c:v>17.492709732993351</c:v>
                </c:pt>
                <c:pt idx="15">
                  <c:v>18.855650074556451</c:v>
                </c:pt>
                <c:pt idx="16">
                  <c:v>20.516196993683277</c:v>
                </c:pt>
                <c:pt idx="17">
                  <c:v>22.45082150448312</c:v>
                </c:pt>
                <c:pt idx="18">
                  <c:v>24.454511263533284</c:v>
                </c:pt>
                <c:pt idx="19">
                  <c:v>26.065976283385893</c:v>
                </c:pt>
                <c:pt idx="20" formatCode="_(* #,##0.0000_);_(* \(#,##0.0000\);_(* &quot;-&quot;??_);_(@_)">
                  <c:v>29.050136852395347</c:v>
                </c:pt>
              </c:numCache>
            </c:numRef>
          </c:val>
        </c:ser>
        <c:ser>
          <c:idx val="1"/>
          <c:order val="1"/>
          <c:tx>
            <c:strRef>
              <c:f>Wealth_PHL!$B$55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Wealth_PHL!$D$52:$X$52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-3.0384641557241188</c:v>
                </c:pt>
                <c:pt idx="2">
                  <c:v>-1.699317820260593</c:v>
                </c:pt>
                <c:pt idx="3">
                  <c:v>-0.69983910444358921</c:v>
                </c:pt>
                <c:pt idx="4">
                  <c:v>0.46572904442949703</c:v>
                </c:pt>
                <c:pt idx="5">
                  <c:v>2.2028421647054541</c:v>
                </c:pt>
                <c:pt idx="6">
                  <c:v>3.1032813451901786</c:v>
                </c:pt>
                <c:pt idx="7">
                  <c:v>4.1988145850414327</c:v>
                </c:pt>
                <c:pt idx="8">
                  <c:v>5.3074220547112194</c:v>
                </c:pt>
                <c:pt idx="9">
                  <c:v>6.3505798995520335</c:v>
                </c:pt>
                <c:pt idx="10">
                  <c:v>6.6981958205865055</c:v>
                </c:pt>
                <c:pt idx="11">
                  <c:v>8.5373841242660795</c:v>
                </c:pt>
                <c:pt idx="12">
                  <c:v>9.1675225433150764</c:v>
                </c:pt>
                <c:pt idx="13">
                  <c:v>10.193772978502992</c:v>
                </c:pt>
                <c:pt idx="14">
                  <c:v>6.8263802549806574</c:v>
                </c:pt>
                <c:pt idx="15">
                  <c:v>6.8700718341543121</c:v>
                </c:pt>
                <c:pt idx="16">
                  <c:v>7.3461695480460332</c:v>
                </c:pt>
                <c:pt idx="17">
                  <c:v>8.2933043318384811</c:v>
                </c:pt>
                <c:pt idx="18">
                  <c:v>9.6522682608116028</c:v>
                </c:pt>
                <c:pt idx="19">
                  <c:v>10.746401880970868</c:v>
                </c:pt>
                <c:pt idx="20">
                  <c:v>11.871037066432688</c:v>
                </c:pt>
              </c:numCache>
            </c:numRef>
          </c:val>
        </c:ser>
        <c:ser>
          <c:idx val="2"/>
          <c:order val="2"/>
          <c:tx>
            <c:strRef>
              <c:f>Wealth_PHL!$B$56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Wealth_PHL!$D$52:$X$52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-2.0801374390913452</c:v>
                </c:pt>
                <c:pt idx="2">
                  <c:v>-4.2766856841136462</c:v>
                </c:pt>
                <c:pt idx="3">
                  <c:v>-6.4021577154893201</c:v>
                </c:pt>
                <c:pt idx="4">
                  <c:v>-8.4492584726051145</c:v>
                </c:pt>
                <c:pt idx="5">
                  <c:v>-10.26554371645323</c:v>
                </c:pt>
                <c:pt idx="6">
                  <c:v>-11.726707579719831</c:v>
                </c:pt>
                <c:pt idx="7">
                  <c:v>-12.689067009168674</c:v>
                </c:pt>
                <c:pt idx="8">
                  <c:v>-13.567328827311941</c:v>
                </c:pt>
                <c:pt idx="9">
                  <c:v>-15.364480148467475</c:v>
                </c:pt>
                <c:pt idx="10">
                  <c:v>-18.034660697650441</c:v>
                </c:pt>
                <c:pt idx="11">
                  <c:v>-19.714791845331892</c:v>
                </c:pt>
                <c:pt idx="12">
                  <c:v>-21.187839585505586</c:v>
                </c:pt>
                <c:pt idx="13">
                  <c:v>-22.502615285969675</c:v>
                </c:pt>
                <c:pt idx="14">
                  <c:v>-23.338084211233035</c:v>
                </c:pt>
                <c:pt idx="15">
                  <c:v>-24.62056579247378</c:v>
                </c:pt>
                <c:pt idx="16">
                  <c:v>-25.43532044476018</c:v>
                </c:pt>
                <c:pt idx="17">
                  <c:v>-26.21758439958608</c:v>
                </c:pt>
                <c:pt idx="18">
                  <c:v>-26.956644100109628</c:v>
                </c:pt>
                <c:pt idx="19">
                  <c:v>-27.718159359951333</c:v>
                </c:pt>
                <c:pt idx="20">
                  <c:v>-28.773226406873842</c:v>
                </c:pt>
              </c:numCache>
            </c:numRef>
          </c:val>
        </c:ser>
        <c:ser>
          <c:idx val="4"/>
          <c:order val="3"/>
          <c:tx>
            <c:strRef>
              <c:f>Wealth_PHL!$B$53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Wealth_PHL!$D$52:$X$52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-2.1647683682685326</c:v>
                </c:pt>
                <c:pt idx="2">
                  <c:v>-1.4745405953942137</c:v>
                </c:pt>
                <c:pt idx="3">
                  <c:v>-0.89300179830474891</c:v>
                </c:pt>
                <c:pt idx="4">
                  <c:v>-0.11919540326177369</c:v>
                </c:pt>
                <c:pt idx="5">
                  <c:v>1.0769652332566881</c:v>
                </c:pt>
                <c:pt idx="6">
                  <c:v>1.9366107032145585</c:v>
                </c:pt>
                <c:pt idx="7">
                  <c:v>3.1376225846455386</c:v>
                </c:pt>
                <c:pt idx="8">
                  <c:v>4.0493507215897395</c:v>
                </c:pt>
                <c:pt idx="9">
                  <c:v>4.6386952531501269</c:v>
                </c:pt>
                <c:pt idx="10">
                  <c:v>4.8173828841776567</c:v>
                </c:pt>
                <c:pt idx="11">
                  <c:v>5.9820458303985191</c:v>
                </c:pt>
                <c:pt idx="12">
                  <c:v>6.4092573641878925</c:v>
                </c:pt>
                <c:pt idx="13">
                  <c:v>7.1884675171933754</c:v>
                </c:pt>
                <c:pt idx="14">
                  <c:v>5.2209497150015993</c:v>
                </c:pt>
                <c:pt idx="15">
                  <c:v>5.3867420455722126</c:v>
                </c:pt>
                <c:pt idx="16">
                  <c:v>5.9591044131961812</c:v>
                </c:pt>
                <c:pt idx="17">
                  <c:v>6.8993912916118116</c:v>
                </c:pt>
                <c:pt idx="18">
                  <c:v>8.1246789517424922</c:v>
                </c:pt>
                <c:pt idx="19">
                  <c:v>9.0885891314416831</c:v>
                </c:pt>
                <c:pt idx="20">
                  <c:v>10.34393498737507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Wealth_PHL!$D$64:$X$64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-2.9686788342842996</c:v>
                </c:pt>
                <c:pt idx="2">
                  <c:v>-4.9182772834424853</c:v>
                </c:pt>
                <c:pt idx="3">
                  <c:v>-5.1284321985331278</c:v>
                </c:pt>
                <c:pt idx="4">
                  <c:v>-3.2026663794671228</c:v>
                </c:pt>
                <c:pt idx="5">
                  <c:v>-0.94500471356175897</c:v>
                </c:pt>
                <c:pt idx="6">
                  <c:v>2.5127596029905552</c:v>
                </c:pt>
                <c:pt idx="7">
                  <c:v>5.4527471229643298</c:v>
                </c:pt>
                <c:pt idx="8">
                  <c:v>2.5595072429224874</c:v>
                </c:pt>
                <c:pt idx="9">
                  <c:v>3.4447302929673018</c:v>
                </c:pt>
                <c:pt idx="10">
                  <c:v>5.7161742015406691</c:v>
                </c:pt>
                <c:pt idx="11">
                  <c:v>6.4965726916299982</c:v>
                </c:pt>
                <c:pt idx="12">
                  <c:v>8.0986203543436996</c:v>
                </c:pt>
                <c:pt idx="13">
                  <c:v>11.177692190576227</c:v>
                </c:pt>
                <c:pt idx="14">
                  <c:v>16.302390312554383</c:v>
                </c:pt>
                <c:pt idx="15">
                  <c:v>19.565909978231531</c:v>
                </c:pt>
                <c:pt idx="16">
                  <c:v>23.567143505205014</c:v>
                </c:pt>
                <c:pt idx="17">
                  <c:v>29.460046277177241</c:v>
                </c:pt>
                <c:pt idx="18">
                  <c:v>32.562586292576576</c:v>
                </c:pt>
                <c:pt idx="19">
                  <c:v>31.847807806111049</c:v>
                </c:pt>
                <c:pt idx="20">
                  <c:v>39.54048300369373</c:v>
                </c:pt>
              </c:numCache>
            </c:numRef>
          </c:val>
        </c:ser>
        <c:marker val="1"/>
        <c:axId val="74529792"/>
        <c:axId val="74539776"/>
      </c:lineChart>
      <c:catAx>
        <c:axId val="7452979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539776"/>
        <c:crosses val="autoZero"/>
        <c:auto val="1"/>
        <c:lblAlgn val="ctr"/>
        <c:lblOffset val="100"/>
      </c:catAx>
      <c:valAx>
        <c:axId val="745397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529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Wealth_PHL!$B$40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Wealth_PHL!$D$38:$X$38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Wealth_PHL!$D$40:$X$40</c:f>
              <c:numCache>
                <c:formatCode>_(* #,##0_);_(* \(#,##0\);_(* "-"??_);_(@_)</c:formatCode>
                <c:ptCount val="21"/>
                <c:pt idx="0">
                  <c:v>2929.4948126167815</c:v>
                </c:pt>
                <c:pt idx="1">
                  <c:v>2936.9118175279764</c:v>
                </c:pt>
                <c:pt idx="2">
                  <c:v>2953.2043211444725</c:v>
                </c:pt>
                <c:pt idx="3">
                  <c:v>2982.3257610904511</c:v>
                </c:pt>
                <c:pt idx="4">
                  <c:v>3021.2092476658422</c:v>
                </c:pt>
                <c:pt idx="5">
                  <c:v>3063.4230033238887</c:v>
                </c:pt>
                <c:pt idx="6">
                  <c:v>3125.2401420207993</c:v>
                </c:pt>
                <c:pt idx="7">
                  <c:v>3206.4465660169767</c:v>
                </c:pt>
                <c:pt idx="8">
                  <c:v>3247.7233806161007</c:v>
                </c:pt>
                <c:pt idx="9">
                  <c:v>3268.5797180319655</c:v>
                </c:pt>
                <c:pt idx="10">
                  <c:v>3308.9493126909992</c:v>
                </c:pt>
                <c:pt idx="11">
                  <c:v>3336.2978289064358</c:v>
                </c:pt>
                <c:pt idx="12">
                  <c:v>3364.781331777343</c:v>
                </c:pt>
                <c:pt idx="13">
                  <c:v>3403.2662371481965</c:v>
                </c:pt>
                <c:pt idx="14">
                  <c:v>3441.9428368309323</c:v>
                </c:pt>
                <c:pt idx="15">
                  <c:v>3481.8701034360852</c:v>
                </c:pt>
                <c:pt idx="16">
                  <c:v>3530.5157392929732</c:v>
                </c:pt>
                <c:pt idx="17">
                  <c:v>3587.190463980467</c:v>
                </c:pt>
                <c:pt idx="18">
                  <c:v>3645.8884515327754</c:v>
                </c:pt>
                <c:pt idx="19">
                  <c:v>3693.0962356964915</c:v>
                </c:pt>
                <c:pt idx="20">
                  <c:v>3780.5170647657792</c:v>
                </c:pt>
              </c:numCache>
            </c:numRef>
          </c:val>
        </c:ser>
        <c:ser>
          <c:idx val="1"/>
          <c:order val="1"/>
          <c:tx>
            <c:strRef>
              <c:f>Wealth_PHL!$B$41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Wealth_PHL!$D$38:$X$38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Wealth_PHL!$D$41:$X$41</c:f>
              <c:numCache>
                <c:formatCode>General</c:formatCode>
                <c:ptCount val="21"/>
                <c:pt idx="0">
                  <c:v>8274.3635536308084</c:v>
                </c:pt>
                <c:pt idx="1">
                  <c:v>8022.9499829394363</c:v>
                </c:pt>
                <c:pt idx="2">
                  <c:v>8133.7558192508122</c:v>
                </c:pt>
                <c:pt idx="3">
                  <c:v>8216.456321838672</c:v>
                </c:pt>
                <c:pt idx="4">
                  <c:v>8312.899667941756</c:v>
                </c:pt>
                <c:pt idx="5">
                  <c:v>8456.6347228512077</c:v>
                </c:pt>
                <c:pt idx="6">
                  <c:v>8531.1403342238482</c:v>
                </c:pt>
                <c:pt idx="7">
                  <c:v>8621.7887373400117</c:v>
                </c:pt>
                <c:pt idx="8">
                  <c:v>8713.5189497631964</c:v>
                </c:pt>
                <c:pt idx="9">
                  <c:v>8799.833622283546</c:v>
                </c:pt>
                <c:pt idx="10">
                  <c:v>8828.5966273602407</c:v>
                </c:pt>
                <c:pt idx="11">
                  <c:v>8980.7777540425432</c:v>
                </c:pt>
                <c:pt idx="12">
                  <c:v>9032.9176977257594</c:v>
                </c:pt>
                <c:pt idx="13">
                  <c:v>9117.8333897039247</c:v>
                </c:pt>
                <c:pt idx="14">
                  <c:v>8839.2030734811779</c:v>
                </c:pt>
                <c:pt idx="15">
                  <c:v>8842.8182735843275</c:v>
                </c:pt>
                <c:pt idx="16">
                  <c:v>8882.2123293022541</c:v>
                </c:pt>
                <c:pt idx="17">
                  <c:v>8960.5817046561369</c:v>
                </c:pt>
                <c:pt idx="18">
                  <c:v>9073.0273207020782</c:v>
                </c:pt>
                <c:pt idx="19">
                  <c:v>9163.5599141965577</c:v>
                </c:pt>
                <c:pt idx="20">
                  <c:v>9256.6163180937183</c:v>
                </c:pt>
              </c:numCache>
            </c:numRef>
          </c:val>
        </c:ser>
        <c:ser>
          <c:idx val="2"/>
          <c:order val="2"/>
          <c:tx>
            <c:strRef>
              <c:f>Wealth_PHL!$B$42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Wealth_PHL!$D$38:$X$38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Wealth_PHL!$D$42:$X$42</c:f>
              <c:numCache>
                <c:formatCode>_(* #,##0_);_(* \(#,##0\);_(* "-"??_);_(@_)</c:formatCode>
                <c:ptCount val="21"/>
                <c:pt idx="0">
                  <c:v>1723.9369297098856</c:v>
                </c:pt>
                <c:pt idx="1">
                  <c:v>1688.0766722086685</c:v>
                </c:pt>
                <c:pt idx="2">
                  <c:v>1650.2095658338346</c:v>
                </c:pt>
                <c:pt idx="3">
                  <c:v>1613.5677685542944</c:v>
                </c:pt>
                <c:pt idx="4">
                  <c:v>1578.2770426140046</c:v>
                </c:pt>
                <c:pt idx="5">
                  <c:v>1546.9654305464358</c:v>
                </c:pt>
                <c:pt idx="6">
                  <c:v>1521.7758871040071</c:v>
                </c:pt>
                <c:pt idx="7">
                  <c:v>1505.1854175031931</c:v>
                </c:pt>
                <c:pt idx="8">
                  <c:v>1490.0447376806799</c:v>
                </c:pt>
                <c:pt idx="9">
                  <c:v>1459.0629823725105</c:v>
                </c:pt>
                <c:pt idx="10">
                  <c:v>1413.0307537952151</c:v>
                </c:pt>
                <c:pt idx="11">
                  <c:v>1384.0663524727761</c:v>
                </c:pt>
                <c:pt idx="12">
                  <c:v>1358.6719384876649</c:v>
                </c:pt>
                <c:pt idx="13">
                  <c:v>1336.0060346445125</c:v>
                </c:pt>
                <c:pt idx="14">
                  <c:v>1321.6030773056473</c:v>
                </c:pt>
                <c:pt idx="15">
                  <c:v>1299.4939037099107</c:v>
                </c:pt>
                <c:pt idx="16">
                  <c:v>1285.4480473726162</c:v>
                </c:pt>
                <c:pt idx="17">
                  <c:v>1271.9623101675634</c:v>
                </c:pt>
                <c:pt idx="18">
                  <c:v>1259.2213870576347</c:v>
                </c:pt>
                <c:pt idx="19">
                  <c:v>1246.0933442678472</c:v>
                </c:pt>
                <c:pt idx="20">
                  <c:v>1227.9046538127507</c:v>
                </c:pt>
              </c:numCache>
            </c:numRef>
          </c:val>
        </c:ser>
        <c:overlap val="100"/>
        <c:axId val="76228096"/>
        <c:axId val="76229632"/>
      </c:barChart>
      <c:catAx>
        <c:axId val="7622809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229632"/>
        <c:crosses val="autoZero"/>
        <c:auto val="1"/>
        <c:lblAlgn val="ctr"/>
        <c:lblOffset val="100"/>
      </c:catAx>
      <c:valAx>
        <c:axId val="7622963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22809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Wealth_PHL!$B$67:$B$69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Wealth_PHL!$C$67:$C$69</c:f>
              <c:numCache>
                <c:formatCode>_(* #,##0_);_(* \(#,##0\);_(* "-"??_);_(@_)</c:formatCode>
                <c:ptCount val="3"/>
                <c:pt idx="0">
                  <c:v>24.495581766629293</c:v>
                </c:pt>
                <c:pt idx="1">
                  <c:v>64.774200069371801</c:v>
                </c:pt>
                <c:pt idx="2">
                  <c:v>10.730218163998906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Wealth_PHL!$B$72:$B$75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Wealth_PHL!$C$72:$C$75</c:f>
              <c:numCache>
                <c:formatCode>_(* #,##0_);_(* \(#,##0\);_(* "-"??_);_(@_)</c:formatCode>
                <c:ptCount val="4"/>
                <c:pt idx="0">
                  <c:v>42.460354935962926</c:v>
                </c:pt>
                <c:pt idx="1">
                  <c:v>51.882705296528606</c:v>
                </c:pt>
                <c:pt idx="2">
                  <c:v>4.3692301963289584</c:v>
                </c:pt>
                <c:pt idx="3">
                  <c:v>1.2877095711795132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796722804266.5249</v>
      </c>
      <c r="E7" s="13">
        <f t="shared" ref="E7:X7" si="0">+E8+E9+E10</f>
        <v>798677802389.70605</v>
      </c>
      <c r="F7" s="13">
        <f t="shared" si="0"/>
        <v>823575521898.25232</v>
      </c>
      <c r="G7" s="13">
        <f t="shared" si="0"/>
        <v>847842824715.98242</v>
      </c>
      <c r="H7" s="13">
        <f t="shared" si="0"/>
        <v>874207950885.93274</v>
      </c>
      <c r="I7" s="13">
        <f t="shared" si="0"/>
        <v>904961732589.68835</v>
      </c>
      <c r="J7" s="13">
        <f t="shared" si="0"/>
        <v>933427515019.86511</v>
      </c>
      <c r="K7" s="13">
        <f t="shared" si="0"/>
        <v>965701395894.43384</v>
      </c>
      <c r="L7" s="13">
        <f t="shared" si="0"/>
        <v>995944566697.72363</v>
      </c>
      <c r="M7" s="13">
        <f t="shared" si="0"/>
        <v>1023618546490.0813</v>
      </c>
      <c r="N7" s="13">
        <f t="shared" si="0"/>
        <v>1047594609931.085</v>
      </c>
      <c r="O7" s="13">
        <f t="shared" si="0"/>
        <v>1081902301532.8566</v>
      </c>
      <c r="P7" s="13">
        <f t="shared" si="0"/>
        <v>1109181913799.4182</v>
      </c>
      <c r="Q7" s="13">
        <f t="shared" si="0"/>
        <v>1140356514736.1475</v>
      </c>
      <c r="R7" s="13">
        <f t="shared" si="0"/>
        <v>1141769833743.4775</v>
      </c>
      <c r="S7" s="13">
        <f t="shared" si="0"/>
        <v>1165500114913.1904</v>
      </c>
      <c r="T7" s="13">
        <f t="shared" si="0"/>
        <v>1193334077517.0869</v>
      </c>
      <c r="U7" s="13">
        <f t="shared" si="0"/>
        <v>1225155821267.4033</v>
      </c>
      <c r="V7" s="13">
        <f t="shared" si="0"/>
        <v>1260452505025.947</v>
      </c>
      <c r="W7" s="13">
        <f t="shared" si="0"/>
        <v>1293265706110.4915</v>
      </c>
      <c r="X7" s="13">
        <f t="shared" si="0"/>
        <v>1330368830800.4072</v>
      </c>
    </row>
    <row r="8" spans="1:24" s="22" customFormat="1" ht="15.75">
      <c r="A8" s="19">
        <v>1</v>
      </c>
      <c r="B8" s="20" t="s">
        <v>5</v>
      </c>
      <c r="C8" s="20"/>
      <c r="D8" s="21">
        <v>180540863214.48181</v>
      </c>
      <c r="E8" s="21">
        <v>185456806364.37378</v>
      </c>
      <c r="F8" s="21">
        <v>190951902671.85266</v>
      </c>
      <c r="G8" s="21">
        <v>197352049141.35361</v>
      </c>
      <c r="H8" s="21">
        <v>204545089818.81061</v>
      </c>
      <c r="I8" s="21">
        <v>212158542576.47525</v>
      </c>
      <c r="J8" s="21">
        <v>221365193975.09479</v>
      </c>
      <c r="K8" s="21">
        <v>232233722274.96512</v>
      </c>
      <c r="L8" s="21">
        <v>240464160693.00906</v>
      </c>
      <c r="M8" s="21">
        <v>247332077340.05527</v>
      </c>
      <c r="N8" s="21">
        <v>255814755550.91516</v>
      </c>
      <c r="O8" s="21">
        <v>263448719581.62329</v>
      </c>
      <c r="P8" s="21">
        <v>271303718530.24118</v>
      </c>
      <c r="Q8" s="21">
        <v>280068357687.21136</v>
      </c>
      <c r="R8" s="21">
        <v>288905316428.34125</v>
      </c>
      <c r="S8" s="21">
        <v>297861546627.07758</v>
      </c>
      <c r="T8" s="21">
        <v>307565380036.07501</v>
      </c>
      <c r="U8" s="21">
        <v>318013872529.97913</v>
      </c>
      <c r="V8" s="21">
        <v>328761206118.55981</v>
      </c>
      <c r="W8" s="21">
        <v>338668336480.73663</v>
      </c>
      <c r="X8" s="21">
        <v>352574038312.67426</v>
      </c>
    </row>
    <row r="9" spans="1:24" s="22" customFormat="1" ht="15.75">
      <c r="A9" s="19">
        <v>2</v>
      </c>
      <c r="B9" s="20" t="s">
        <v>38</v>
      </c>
      <c r="C9" s="20"/>
      <c r="D9" s="21">
        <v>509938004358.01318</v>
      </c>
      <c r="E9" s="21">
        <v>506624227726.87878</v>
      </c>
      <c r="F9" s="21">
        <v>525922347611.9975</v>
      </c>
      <c r="G9" s="21">
        <v>543714745367.85571</v>
      </c>
      <c r="H9" s="21">
        <v>562808686802.34302</v>
      </c>
      <c r="I9" s="21">
        <v>585667501992.06348</v>
      </c>
      <c r="J9" s="21">
        <v>604272775561.20959</v>
      </c>
      <c r="K9" s="21">
        <v>624451413711.86072</v>
      </c>
      <c r="L9" s="21">
        <v>645156244969.34692</v>
      </c>
      <c r="M9" s="21">
        <v>665879775866.90991</v>
      </c>
      <c r="N9" s="21">
        <v>682538496260.33813</v>
      </c>
      <c r="O9" s="21">
        <v>709161628092.76184</v>
      </c>
      <c r="P9" s="21">
        <v>728327911661.39026</v>
      </c>
      <c r="Q9" s="21">
        <v>750342889793.96106</v>
      </c>
      <c r="R9" s="21">
        <v>741933518939.46143</v>
      </c>
      <c r="S9" s="21">
        <v>756471507915.44788</v>
      </c>
      <c r="T9" s="21">
        <v>773785251887.88586</v>
      </c>
      <c r="U9" s="21">
        <v>794379143408.23157</v>
      </c>
      <c r="V9" s="21">
        <v>818143353740.46631</v>
      </c>
      <c r="W9" s="21">
        <v>840326759531.95935</v>
      </c>
      <c r="X9" s="21">
        <v>863279424605.24194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106243936694.02986</v>
      </c>
      <c r="E10" s="21">
        <f t="shared" ref="E10:X10" si="1">+E13+E16+E19+E23</f>
        <v>106596768298.45345</v>
      </c>
      <c r="F10" s="21">
        <f t="shared" si="1"/>
        <v>106701271614.40221</v>
      </c>
      <c r="G10" s="21">
        <f t="shared" si="1"/>
        <v>106776030206.77303</v>
      </c>
      <c r="H10" s="21">
        <f t="shared" si="1"/>
        <v>106854174264.77919</v>
      </c>
      <c r="I10" s="21">
        <f t="shared" si="1"/>
        <v>107135688021.14963</v>
      </c>
      <c r="J10" s="21">
        <f t="shared" si="1"/>
        <v>107789545483.56065</v>
      </c>
      <c r="K10" s="21">
        <f t="shared" si="1"/>
        <v>109016259907.60802</v>
      </c>
      <c r="L10" s="21">
        <f t="shared" si="1"/>
        <v>110324161035.36772</v>
      </c>
      <c r="M10" s="21">
        <f t="shared" si="1"/>
        <v>110406693283.11615</v>
      </c>
      <c r="N10" s="21">
        <f t="shared" si="1"/>
        <v>109241358119.83168</v>
      </c>
      <c r="O10" s="21">
        <f t="shared" si="1"/>
        <v>109291953858.47142</v>
      </c>
      <c r="P10" s="21">
        <f t="shared" si="1"/>
        <v>109550283607.78683</v>
      </c>
      <c r="Q10" s="21">
        <f t="shared" si="1"/>
        <v>109945267254.97519</v>
      </c>
      <c r="R10" s="21">
        <f t="shared" si="1"/>
        <v>110930998375.67477</v>
      </c>
      <c r="S10" s="21">
        <f t="shared" si="1"/>
        <v>111167060370.66493</v>
      </c>
      <c r="T10" s="21">
        <f t="shared" si="1"/>
        <v>111983445593.12587</v>
      </c>
      <c r="U10" s="21">
        <f t="shared" si="1"/>
        <v>112762805329.19255</v>
      </c>
      <c r="V10" s="21">
        <f t="shared" si="1"/>
        <v>113547945166.92094</v>
      </c>
      <c r="W10" s="21">
        <f t="shared" si="1"/>
        <v>114270610097.79539</v>
      </c>
      <c r="X10" s="21">
        <f t="shared" si="1"/>
        <v>114515367882.49086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99638117141.270477</v>
      </c>
      <c r="E11" s="38">
        <f t="shared" ref="E11:X11" si="2">+E13+E16</f>
        <v>100020518229.6951</v>
      </c>
      <c r="F11" s="38">
        <f t="shared" si="2"/>
        <v>100160584977.44485</v>
      </c>
      <c r="G11" s="38">
        <f t="shared" si="2"/>
        <v>100267792831.54378</v>
      </c>
      <c r="H11" s="38">
        <f t="shared" si="2"/>
        <v>100375000685.6427</v>
      </c>
      <c r="I11" s="38">
        <f t="shared" si="2"/>
        <v>100687576625.05931</v>
      </c>
      <c r="J11" s="38">
        <f t="shared" si="2"/>
        <v>101369815118.04773</v>
      </c>
      <c r="K11" s="38">
        <f t="shared" si="2"/>
        <v>102627084249.92563</v>
      </c>
      <c r="L11" s="38">
        <f t="shared" si="2"/>
        <v>103966500615.9306</v>
      </c>
      <c r="M11" s="38">
        <f t="shared" si="2"/>
        <v>104073708470.02951</v>
      </c>
      <c r="N11" s="38">
        <f t="shared" si="2"/>
        <v>102944600450.51605</v>
      </c>
      <c r="O11" s="38">
        <f t="shared" si="2"/>
        <v>103035456022.66968</v>
      </c>
      <c r="P11" s="38">
        <f t="shared" si="2"/>
        <v>103335787041.84732</v>
      </c>
      <c r="Q11" s="38">
        <f t="shared" si="2"/>
        <v>103775768359.041</v>
      </c>
      <c r="R11" s="38">
        <f t="shared" si="2"/>
        <v>104811317123.65593</v>
      </c>
      <c r="S11" s="38">
        <f t="shared" si="2"/>
        <v>105107540781.12723</v>
      </c>
      <c r="T11" s="38">
        <f t="shared" si="2"/>
        <v>106011432697.25002</v>
      </c>
      <c r="U11" s="38">
        <f t="shared" si="2"/>
        <v>106915324613.3728</v>
      </c>
      <c r="V11" s="38">
        <f t="shared" si="2"/>
        <v>107819216529.49561</v>
      </c>
      <c r="W11" s="38">
        <f t="shared" si="2"/>
        <v>108723108445.61839</v>
      </c>
      <c r="X11" s="38">
        <f t="shared" si="2"/>
        <v>109216264191.10583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6605819552.7593784</v>
      </c>
      <c r="E12" s="38">
        <f t="shared" ref="E12:X12" si="3">+E23+E19</f>
        <v>6576250068.7583361</v>
      </c>
      <c r="F12" s="38">
        <f t="shared" si="3"/>
        <v>6540686636.9573479</v>
      </c>
      <c r="G12" s="38">
        <f t="shared" si="3"/>
        <v>6508237375.2292595</v>
      </c>
      <c r="H12" s="38">
        <f t="shared" si="3"/>
        <v>6479173579.1364927</v>
      </c>
      <c r="I12" s="38">
        <f t="shared" si="3"/>
        <v>6448111396.0903168</v>
      </c>
      <c r="J12" s="38">
        <f t="shared" si="3"/>
        <v>6419730365.5129185</v>
      </c>
      <c r="K12" s="38">
        <f t="shared" si="3"/>
        <v>6389175657.6823759</v>
      </c>
      <c r="L12" s="38">
        <f t="shared" si="3"/>
        <v>6357660419.4371204</v>
      </c>
      <c r="M12" s="38">
        <f t="shared" si="3"/>
        <v>6332984813.0866385</v>
      </c>
      <c r="N12" s="38">
        <f t="shared" si="3"/>
        <v>6296757669.3156319</v>
      </c>
      <c r="O12" s="38">
        <f t="shared" si="3"/>
        <v>6256497835.8017302</v>
      </c>
      <c r="P12" s="38">
        <f t="shared" si="3"/>
        <v>6214496565.9395256</v>
      </c>
      <c r="Q12" s="38">
        <f t="shared" si="3"/>
        <v>6169498895.9341917</v>
      </c>
      <c r="R12" s="38">
        <f t="shared" si="3"/>
        <v>6119681252.0188408</v>
      </c>
      <c r="S12" s="38">
        <f t="shared" si="3"/>
        <v>6059519589.5377035</v>
      </c>
      <c r="T12" s="38">
        <f t="shared" si="3"/>
        <v>5972012895.875865</v>
      </c>
      <c r="U12" s="38">
        <f t="shared" si="3"/>
        <v>5847480715.8197384</v>
      </c>
      <c r="V12" s="38">
        <f t="shared" si="3"/>
        <v>5728728637.4253263</v>
      </c>
      <c r="W12" s="38">
        <f t="shared" si="3"/>
        <v>5547501652.1770115</v>
      </c>
      <c r="X12" s="38">
        <f t="shared" si="3"/>
        <v>5299103691.3850126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45756009408.77771</v>
      </c>
      <c r="E13" s="13">
        <f t="shared" ref="E13:X13" si="4">+E14+E15</f>
        <v>45825834557.785721</v>
      </c>
      <c r="F13" s="13">
        <f t="shared" si="4"/>
        <v>45653325366.118874</v>
      </c>
      <c r="G13" s="13">
        <f t="shared" si="4"/>
        <v>45447957280.801201</v>
      </c>
      <c r="H13" s="13">
        <f t="shared" si="4"/>
        <v>45242589195.483521</v>
      </c>
      <c r="I13" s="13">
        <f t="shared" si="4"/>
        <v>45242589195.483521</v>
      </c>
      <c r="J13" s="13">
        <f t="shared" si="4"/>
        <v>45612251749.055336</v>
      </c>
      <c r="K13" s="13">
        <f t="shared" si="4"/>
        <v>46556944941.51664</v>
      </c>
      <c r="L13" s="13">
        <f t="shared" si="4"/>
        <v>47583785368.105003</v>
      </c>
      <c r="M13" s="13">
        <f t="shared" si="4"/>
        <v>47378417282.787331</v>
      </c>
      <c r="N13" s="13">
        <f t="shared" si="4"/>
        <v>45936733323.857262</v>
      </c>
      <c r="O13" s="13">
        <f t="shared" si="4"/>
        <v>45731365238.539589</v>
      </c>
      <c r="P13" s="13">
        <f t="shared" si="4"/>
        <v>45735472600.245941</v>
      </c>
      <c r="Q13" s="13">
        <f t="shared" si="4"/>
        <v>45879230259.968315</v>
      </c>
      <c r="R13" s="13">
        <f t="shared" si="4"/>
        <v>46618555367.111938</v>
      </c>
      <c r="S13" s="13">
        <f t="shared" si="4"/>
        <v>46618555367.111938</v>
      </c>
      <c r="T13" s="13">
        <f t="shared" si="4"/>
        <v>47234659623.064957</v>
      </c>
      <c r="U13" s="13">
        <f t="shared" si="4"/>
        <v>47850763879.017982</v>
      </c>
      <c r="V13" s="13">
        <f t="shared" si="4"/>
        <v>48466868134.971001</v>
      </c>
      <c r="W13" s="13">
        <f t="shared" si="4"/>
        <v>49082972390.924026</v>
      </c>
      <c r="X13" s="13">
        <f t="shared" si="4"/>
        <v>49288340476.241699</v>
      </c>
    </row>
    <row r="14" spans="1:24" ht="15.75">
      <c r="A14" s="8" t="s">
        <v>43</v>
      </c>
      <c r="B14" s="2" t="s">
        <v>27</v>
      </c>
      <c r="C14" s="10"/>
      <c r="D14" s="11">
        <v>40580733658.772331</v>
      </c>
      <c r="E14" s="11">
        <v>40609485190.716805</v>
      </c>
      <c r="F14" s="11">
        <v>40395902381.986427</v>
      </c>
      <c r="G14" s="11">
        <v>40190534296.668755</v>
      </c>
      <c r="H14" s="11">
        <v>39985166211.351074</v>
      </c>
      <c r="I14" s="11">
        <v>39779798126.033401</v>
      </c>
      <c r="J14" s="11">
        <v>39985166211.351074</v>
      </c>
      <c r="K14" s="11">
        <v>40601270467.3041</v>
      </c>
      <c r="L14" s="11">
        <v>41628110893.892464</v>
      </c>
      <c r="M14" s="11">
        <v>41422742808.574791</v>
      </c>
      <c r="N14" s="11">
        <v>39775690764.327049</v>
      </c>
      <c r="O14" s="11">
        <v>39570322679.009377</v>
      </c>
      <c r="P14" s="11">
        <v>39574430040.715729</v>
      </c>
      <c r="Q14" s="11">
        <v>39718187700.438103</v>
      </c>
      <c r="R14" s="11">
        <v>40457512807.581726</v>
      </c>
      <c r="S14" s="11">
        <v>40457512807.581726</v>
      </c>
      <c r="T14" s="11">
        <v>41073617063.534744</v>
      </c>
      <c r="U14" s="11">
        <v>41689721319.48777</v>
      </c>
      <c r="V14" s="11">
        <v>42305825575.440788</v>
      </c>
      <c r="W14" s="11">
        <v>42921929831.393814</v>
      </c>
      <c r="X14" s="11">
        <v>43127297916.711487</v>
      </c>
    </row>
    <row r="15" spans="1:24" ht="15.75">
      <c r="A15" s="8" t="s">
        <v>47</v>
      </c>
      <c r="B15" s="2" t="s">
        <v>6</v>
      </c>
      <c r="C15" s="10"/>
      <c r="D15" s="11">
        <v>5175275750.0053787</v>
      </c>
      <c r="E15" s="11">
        <v>5216349367.0689135</v>
      </c>
      <c r="F15" s="11">
        <v>5257422984.1324482</v>
      </c>
      <c r="G15" s="11">
        <v>5257422984.1324482</v>
      </c>
      <c r="H15" s="11">
        <v>5257422984.1324482</v>
      </c>
      <c r="I15" s="11">
        <v>5462791069.4501219</v>
      </c>
      <c r="J15" s="11">
        <v>5627085537.7042608</v>
      </c>
      <c r="K15" s="11">
        <v>5955674474.2125387</v>
      </c>
      <c r="L15" s="11">
        <v>5955674474.2125387</v>
      </c>
      <c r="M15" s="11">
        <v>5955674474.2125387</v>
      </c>
      <c r="N15" s="11">
        <v>6161042559.5302124</v>
      </c>
      <c r="O15" s="11">
        <v>6161042559.5302124</v>
      </c>
      <c r="P15" s="11">
        <v>6161042559.5302124</v>
      </c>
      <c r="Q15" s="11">
        <v>6161042559.5302124</v>
      </c>
      <c r="R15" s="11">
        <v>6161042559.5302124</v>
      </c>
      <c r="S15" s="11">
        <v>6161042559.5302124</v>
      </c>
      <c r="T15" s="11">
        <v>6161042559.5302124</v>
      </c>
      <c r="U15" s="11">
        <v>6161042559.5302124</v>
      </c>
      <c r="V15" s="11">
        <v>6161042559.5302124</v>
      </c>
      <c r="W15" s="11">
        <v>6161042559.5302124</v>
      </c>
      <c r="X15" s="11">
        <v>6161042559.5302124</v>
      </c>
    </row>
    <row r="16" spans="1:24" ht="15.75">
      <c r="A16" s="15" t="s">
        <v>44</v>
      </c>
      <c r="B16" s="10" t="s">
        <v>11</v>
      </c>
      <c r="C16" s="10"/>
      <c r="D16" s="13">
        <f>+D17+D18</f>
        <v>53882107732.492767</v>
      </c>
      <c r="E16" s="13">
        <f t="shared" ref="E16:X16" si="5">+E17+E18</f>
        <v>54194683671.909378</v>
      </c>
      <c r="F16" s="13">
        <f t="shared" si="5"/>
        <v>54507259611.325974</v>
      </c>
      <c r="G16" s="13">
        <f t="shared" si="5"/>
        <v>54819835550.742577</v>
      </c>
      <c r="H16" s="13">
        <f t="shared" si="5"/>
        <v>55132411490.15918</v>
      </c>
      <c r="I16" s="13">
        <f t="shared" si="5"/>
        <v>55444987429.57579</v>
      </c>
      <c r="J16" s="13">
        <f t="shared" si="5"/>
        <v>55757563368.992386</v>
      </c>
      <c r="K16" s="13">
        <f t="shared" si="5"/>
        <v>56070139308.408981</v>
      </c>
      <c r="L16" s="13">
        <f t="shared" si="5"/>
        <v>56382715247.825592</v>
      </c>
      <c r="M16" s="13">
        <f t="shared" si="5"/>
        <v>56695291187.242187</v>
      </c>
      <c r="N16" s="13">
        <f t="shared" si="5"/>
        <v>57007867126.658791</v>
      </c>
      <c r="O16" s="13">
        <f t="shared" si="5"/>
        <v>57304090784.130096</v>
      </c>
      <c r="P16" s="13">
        <f t="shared" si="5"/>
        <v>57600314441.601387</v>
      </c>
      <c r="Q16" s="13">
        <f t="shared" si="5"/>
        <v>57896538099.072685</v>
      </c>
      <c r="R16" s="13">
        <f t="shared" si="5"/>
        <v>58192761756.543991</v>
      </c>
      <c r="S16" s="13">
        <f t="shared" si="5"/>
        <v>58488985414.015289</v>
      </c>
      <c r="T16" s="13">
        <f t="shared" si="5"/>
        <v>58776773074.185059</v>
      </c>
      <c r="U16" s="13">
        <f t="shared" si="5"/>
        <v>59064560734.354828</v>
      </c>
      <c r="V16" s="13">
        <f t="shared" si="5"/>
        <v>59352348394.524597</v>
      </c>
      <c r="W16" s="13">
        <f t="shared" si="5"/>
        <v>59640136054.694366</v>
      </c>
      <c r="X16" s="13">
        <f t="shared" si="5"/>
        <v>59927923714.864136</v>
      </c>
    </row>
    <row r="17" spans="1:24">
      <c r="A17" s="8" t="s">
        <v>45</v>
      </c>
      <c r="B17" s="2" t="s">
        <v>7</v>
      </c>
      <c r="C17" s="2"/>
      <c r="D17" s="14">
        <v>22261960120.311546</v>
      </c>
      <c r="E17" s="14">
        <v>22311202986.123196</v>
      </c>
      <c r="F17" s="14">
        <v>22360445851.934841</v>
      </c>
      <c r="G17" s="14">
        <v>22409688717.746487</v>
      </c>
      <c r="H17" s="14">
        <v>22458931583.558136</v>
      </c>
      <c r="I17" s="14">
        <v>22508174449.369785</v>
      </c>
      <c r="J17" s="14">
        <v>22557417315.181427</v>
      </c>
      <c r="K17" s="14">
        <v>22606660180.993076</v>
      </c>
      <c r="L17" s="14">
        <v>22655903046.804726</v>
      </c>
      <c r="M17" s="14">
        <v>22705145912.616371</v>
      </c>
      <c r="N17" s="14">
        <v>22754388778.428017</v>
      </c>
      <c r="O17" s="14">
        <v>22787279362.294361</v>
      </c>
      <c r="P17" s="14">
        <v>22820169946.160706</v>
      </c>
      <c r="Q17" s="14">
        <v>22853060530.027046</v>
      </c>
      <c r="R17" s="14">
        <v>22885951113.893391</v>
      </c>
      <c r="S17" s="14">
        <v>22918841697.759739</v>
      </c>
      <c r="T17" s="14">
        <v>22942287345.345222</v>
      </c>
      <c r="U17" s="14">
        <v>22965732992.930706</v>
      </c>
      <c r="V17" s="14">
        <v>22989178640.51619</v>
      </c>
      <c r="W17" s="14">
        <v>23012624288.101673</v>
      </c>
      <c r="X17" s="14">
        <v>23036069935.68716</v>
      </c>
    </row>
    <row r="18" spans="1:24">
      <c r="A18" s="8" t="s">
        <v>46</v>
      </c>
      <c r="B18" s="2" t="s">
        <v>62</v>
      </c>
      <c r="C18" s="2"/>
      <c r="D18" s="14">
        <v>31620147612.181225</v>
      </c>
      <c r="E18" s="14">
        <v>31883480685.786179</v>
      </c>
      <c r="F18" s="14">
        <v>32146813759.391132</v>
      </c>
      <c r="G18" s="14">
        <v>32410146832.99609</v>
      </c>
      <c r="H18" s="14">
        <v>32673479906.60104</v>
      </c>
      <c r="I18" s="14">
        <v>32936812980.206001</v>
      </c>
      <c r="J18" s="14">
        <v>33200146053.810959</v>
      </c>
      <c r="K18" s="14">
        <v>33463479127.415909</v>
      </c>
      <c r="L18" s="14">
        <v>33726812201.020866</v>
      </c>
      <c r="M18" s="14">
        <v>33990145274.62582</v>
      </c>
      <c r="N18" s="14">
        <v>34253478348.230774</v>
      </c>
      <c r="O18" s="14">
        <v>34516811421.835732</v>
      </c>
      <c r="P18" s="14">
        <v>34780144495.440681</v>
      </c>
      <c r="Q18" s="14">
        <v>35043477569.045639</v>
      </c>
      <c r="R18" s="14">
        <v>35306810642.650597</v>
      </c>
      <c r="S18" s="14">
        <v>35570143716.255554</v>
      </c>
      <c r="T18" s="14">
        <v>35834485728.839836</v>
      </c>
      <c r="U18" s="14">
        <v>36098827741.424126</v>
      </c>
      <c r="V18" s="14">
        <v>36363169754.008408</v>
      </c>
      <c r="W18" s="14">
        <v>36627511766.59269</v>
      </c>
      <c r="X18" s="14">
        <v>36891853779.176971</v>
      </c>
    </row>
    <row r="19" spans="1:24" ht="15.75">
      <c r="A19" s="15" t="s">
        <v>48</v>
      </c>
      <c r="B19" s="10" t="s">
        <v>12</v>
      </c>
      <c r="C19" s="10"/>
      <c r="D19" s="13">
        <f>+D20+D21+D22</f>
        <v>5017891029.6804142</v>
      </c>
      <c r="E19" s="13">
        <f t="shared" ref="E19:X19" si="6">+E20+E21+E22</f>
        <v>4999669871.0515985</v>
      </c>
      <c r="F19" s="13">
        <f t="shared" si="6"/>
        <v>4975701485.3466215</v>
      </c>
      <c r="G19" s="13">
        <f t="shared" si="6"/>
        <v>4951531442.5374985</v>
      </c>
      <c r="H19" s="13">
        <f t="shared" si="6"/>
        <v>4930659933.5650492</v>
      </c>
      <c r="I19" s="13">
        <f t="shared" si="6"/>
        <v>4912078673.0392132</v>
      </c>
      <c r="J19" s="13">
        <f t="shared" si="6"/>
        <v>4896118954.6059389</v>
      </c>
      <c r="K19" s="13">
        <f t="shared" si="6"/>
        <v>4880576954.4411573</v>
      </c>
      <c r="L19" s="13">
        <f t="shared" si="6"/>
        <v>4866187280.5297823</v>
      </c>
      <c r="M19" s="13">
        <f t="shared" si="6"/>
        <v>4851768798.4980068</v>
      </c>
      <c r="N19" s="13">
        <f t="shared" si="6"/>
        <v>4832265676.9433107</v>
      </c>
      <c r="O19" s="13">
        <f t="shared" si="6"/>
        <v>4814505448.7635899</v>
      </c>
      <c r="P19" s="13">
        <f t="shared" si="6"/>
        <v>4792568038.0296068</v>
      </c>
      <c r="Q19" s="13">
        <f t="shared" si="6"/>
        <v>4763745478.0262566</v>
      </c>
      <c r="R19" s="13">
        <f t="shared" si="6"/>
        <v>4727980152.3820658</v>
      </c>
      <c r="S19" s="13">
        <f t="shared" si="6"/>
        <v>4686496407.782115</v>
      </c>
      <c r="T19" s="13">
        <f t="shared" si="6"/>
        <v>4652560400.1354437</v>
      </c>
      <c r="U19" s="13">
        <f t="shared" si="6"/>
        <v>4603672959.57623</v>
      </c>
      <c r="V19" s="13">
        <f t="shared" si="6"/>
        <v>4551688642.1538172</v>
      </c>
      <c r="W19" s="13">
        <f t="shared" si="6"/>
        <v>4484176728.7574959</v>
      </c>
      <c r="X19" s="13">
        <f t="shared" si="6"/>
        <v>4388389610.2987909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5017891029.6804142</v>
      </c>
      <c r="E22" s="11">
        <v>4999669871.0515985</v>
      </c>
      <c r="F22" s="11">
        <v>4975701485.3466215</v>
      </c>
      <c r="G22" s="11">
        <v>4951531442.5374985</v>
      </c>
      <c r="H22" s="11">
        <v>4930659933.5650492</v>
      </c>
      <c r="I22" s="11">
        <v>4912078673.0392132</v>
      </c>
      <c r="J22" s="11">
        <v>4896118954.6059389</v>
      </c>
      <c r="K22" s="11">
        <v>4880576954.4411573</v>
      </c>
      <c r="L22" s="11">
        <v>4866187280.5297823</v>
      </c>
      <c r="M22" s="11">
        <v>4851768798.4980068</v>
      </c>
      <c r="N22" s="11">
        <v>4832265676.9433107</v>
      </c>
      <c r="O22" s="11">
        <v>4814505448.7635899</v>
      </c>
      <c r="P22" s="11">
        <v>4792568038.0296068</v>
      </c>
      <c r="Q22" s="11">
        <v>4763745478.0262566</v>
      </c>
      <c r="R22" s="11">
        <v>4727980152.3820658</v>
      </c>
      <c r="S22" s="11">
        <v>4686496407.782115</v>
      </c>
      <c r="T22" s="11">
        <v>4652560400.1354437</v>
      </c>
      <c r="U22" s="11">
        <v>4603672959.57623</v>
      </c>
      <c r="V22" s="11">
        <v>4551688642.1538172</v>
      </c>
      <c r="W22" s="11">
        <v>4484176728.7574959</v>
      </c>
      <c r="X22" s="11">
        <v>4388389610.2987909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1587928523.0789638</v>
      </c>
      <c r="E23" s="13">
        <f t="shared" ref="E23:X23" si="7">+E24+E25+E26+E27+E28+E29+E30+E31+E32+E33</f>
        <v>1576580197.7067375</v>
      </c>
      <c r="F23" s="13">
        <f t="shared" si="7"/>
        <v>1564985151.6107264</v>
      </c>
      <c r="G23" s="13">
        <f t="shared" si="7"/>
        <v>1556705932.6917605</v>
      </c>
      <c r="H23" s="13">
        <f t="shared" si="7"/>
        <v>1548513645.5714438</v>
      </c>
      <c r="I23" s="13">
        <f t="shared" si="7"/>
        <v>1536032723.0511031</v>
      </c>
      <c r="J23" s="13">
        <f t="shared" si="7"/>
        <v>1523611410.9069791</v>
      </c>
      <c r="K23" s="13">
        <f t="shared" si="7"/>
        <v>1508598703.2412188</v>
      </c>
      <c r="L23" s="13">
        <f t="shared" si="7"/>
        <v>1491473138.9073381</v>
      </c>
      <c r="M23" s="13">
        <f t="shared" si="7"/>
        <v>1481216014.5886316</v>
      </c>
      <c r="N23" s="13">
        <f t="shared" si="7"/>
        <v>1464491992.3723211</v>
      </c>
      <c r="O23" s="13">
        <f t="shared" si="7"/>
        <v>1441992387.0381401</v>
      </c>
      <c r="P23" s="13">
        <f t="shared" si="7"/>
        <v>1421928527.9099188</v>
      </c>
      <c r="Q23" s="13">
        <f t="shared" si="7"/>
        <v>1405753417.9079354</v>
      </c>
      <c r="R23" s="13">
        <f t="shared" si="7"/>
        <v>1391701099.636775</v>
      </c>
      <c r="S23" s="13">
        <f t="shared" si="7"/>
        <v>1373023181.7555885</v>
      </c>
      <c r="T23" s="13">
        <f t="shared" si="7"/>
        <v>1319452495.7404213</v>
      </c>
      <c r="U23" s="13">
        <f t="shared" si="7"/>
        <v>1243807756.2435079</v>
      </c>
      <c r="V23" s="13">
        <f t="shared" si="7"/>
        <v>1177039995.2715092</v>
      </c>
      <c r="W23" s="13">
        <f t="shared" si="7"/>
        <v>1063324923.419516</v>
      </c>
      <c r="X23" s="13">
        <f t="shared" si="7"/>
        <v>910714081.08622193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1587928523.0789638</v>
      </c>
      <c r="E29" s="11">
        <v>1576580197.7067375</v>
      </c>
      <c r="F29" s="11">
        <v>1564985151.6107264</v>
      </c>
      <c r="G29" s="11">
        <v>1556705932.6917605</v>
      </c>
      <c r="H29" s="11">
        <v>1548513645.5714438</v>
      </c>
      <c r="I29" s="11">
        <v>1536032723.0511031</v>
      </c>
      <c r="J29" s="11">
        <v>1523611410.9069791</v>
      </c>
      <c r="K29" s="11">
        <v>1508598703.2412188</v>
      </c>
      <c r="L29" s="11">
        <v>1491473138.9073381</v>
      </c>
      <c r="M29" s="11">
        <v>1481216014.5886316</v>
      </c>
      <c r="N29" s="11">
        <v>1464491992.3723211</v>
      </c>
      <c r="O29" s="11">
        <v>1441992387.0381401</v>
      </c>
      <c r="P29" s="11">
        <v>1421928527.9099188</v>
      </c>
      <c r="Q29" s="11">
        <v>1405753417.9079354</v>
      </c>
      <c r="R29" s="11">
        <v>1391701099.636775</v>
      </c>
      <c r="S29" s="11">
        <v>1373023181.7555885</v>
      </c>
      <c r="T29" s="11">
        <v>1319452495.7404213</v>
      </c>
      <c r="U29" s="11">
        <v>1243807756.2435079</v>
      </c>
      <c r="V29" s="11">
        <v>1177039995.2715092</v>
      </c>
      <c r="W29" s="11">
        <v>1063324923.419516</v>
      </c>
      <c r="X29" s="11">
        <v>910714081.08622193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62102994377.710709</v>
      </c>
      <c r="E35" s="11">
        <v>61743831241.583298</v>
      </c>
      <c r="F35" s="11">
        <v>61952280288.211502</v>
      </c>
      <c r="G35" s="11">
        <v>63263380843.867393</v>
      </c>
      <c r="H35" s="11">
        <v>66039139706.742653</v>
      </c>
      <c r="I35" s="11">
        <v>69128907799.008041</v>
      </c>
      <c r="J35" s="11">
        <v>73170096281.341949</v>
      </c>
      <c r="K35" s="11">
        <v>76964230850.213196</v>
      </c>
      <c r="L35" s="11">
        <v>76520361053.166962</v>
      </c>
      <c r="M35" s="11">
        <v>78878654655.602005</v>
      </c>
      <c r="N35" s="11">
        <v>82358167349.26889</v>
      </c>
      <c r="O35" s="11">
        <v>84741602055.573944</v>
      </c>
      <c r="P35" s="11">
        <v>87831198936.04158</v>
      </c>
      <c r="Q35" s="11">
        <v>92196733354.160828</v>
      </c>
      <c r="R35" s="11">
        <v>98371723539.008255</v>
      </c>
      <c r="S35" s="11">
        <v>103071597717.9109</v>
      </c>
      <c r="T35" s="11">
        <v>108475600724.3046</v>
      </c>
      <c r="U35" s="11">
        <v>115653064885.383</v>
      </c>
      <c r="V35" s="11">
        <v>120455855420.4946</v>
      </c>
      <c r="W35" s="11">
        <v>121839088850.39191</v>
      </c>
      <c r="X35" s="11">
        <v>131138166895.62869</v>
      </c>
    </row>
    <row r="36" spans="1:24" ht="15.75">
      <c r="A36" s="25">
        <v>5</v>
      </c>
      <c r="B36" s="9" t="s">
        <v>9</v>
      </c>
      <c r="C36" s="10"/>
      <c r="D36" s="11">
        <v>61628667.999999993</v>
      </c>
      <c r="E36" s="11">
        <v>63146876.000000007</v>
      </c>
      <c r="F36" s="11">
        <v>64659224.999999985</v>
      </c>
      <c r="G36" s="11">
        <v>66173873.999999993</v>
      </c>
      <c r="H36" s="11">
        <v>67703052.999999985</v>
      </c>
      <c r="I36" s="11">
        <v>69255386.000000015</v>
      </c>
      <c r="J36" s="11">
        <v>70831419.000000015</v>
      </c>
      <c r="K36" s="11">
        <v>72427129.999999985</v>
      </c>
      <c r="L36" s="11">
        <v>74040838</v>
      </c>
      <c r="M36" s="11">
        <v>75669587</v>
      </c>
      <c r="N36" s="11">
        <v>77309964.999999985</v>
      </c>
      <c r="O36" s="11">
        <v>78964389.000000015</v>
      </c>
      <c r="P36" s="11">
        <v>80630416</v>
      </c>
      <c r="Q36" s="11">
        <v>82293990.000000015</v>
      </c>
      <c r="R36" s="11">
        <v>83936698</v>
      </c>
      <c r="S36" s="11">
        <v>85546427.000000015</v>
      </c>
      <c r="T36" s="11">
        <v>87116275.000000015</v>
      </c>
      <c r="U36" s="11">
        <v>88652631</v>
      </c>
      <c r="V36" s="11">
        <v>90173139.00000003</v>
      </c>
      <c r="W36" s="11">
        <v>91703090.000000015</v>
      </c>
      <c r="X36" s="11">
        <v>93260798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12927.795295957476</v>
      </c>
      <c r="E39" s="11">
        <f t="shared" si="8"/>
        <v>12647.938472676082</v>
      </c>
      <c r="F39" s="11">
        <f t="shared" si="8"/>
        <v>12737.169706229119</v>
      </c>
      <c r="G39" s="11">
        <f t="shared" si="8"/>
        <v>12812.349851483419</v>
      </c>
      <c r="H39" s="11">
        <f t="shared" si="8"/>
        <v>12912.385958221603</v>
      </c>
      <c r="I39" s="11">
        <f t="shared" si="8"/>
        <v>13067.023156721532</v>
      </c>
      <c r="J39" s="11">
        <f t="shared" si="8"/>
        <v>13178.156363348657</v>
      </c>
      <c r="K39" s="11">
        <f t="shared" si="8"/>
        <v>13333.42072086018</v>
      </c>
      <c r="L39" s="11">
        <f t="shared" si="8"/>
        <v>13451.287068059975</v>
      </c>
      <c r="M39" s="11">
        <f t="shared" si="8"/>
        <v>13527.47632268802</v>
      </c>
      <c r="N39" s="11">
        <f t="shared" si="8"/>
        <v>13550.576693846455</v>
      </c>
      <c r="O39" s="11">
        <f t="shared" si="8"/>
        <v>13701.141935421756</v>
      </c>
      <c r="P39" s="11">
        <f t="shared" si="8"/>
        <v>13756.370967990766</v>
      </c>
      <c r="Q39" s="11">
        <f t="shared" si="8"/>
        <v>13857.105661496633</v>
      </c>
      <c r="R39" s="11">
        <f t="shared" si="8"/>
        <v>13602.748987617759</v>
      </c>
      <c r="S39" s="11">
        <f t="shared" si="8"/>
        <v>13624.182280730325</v>
      </c>
      <c r="T39" s="11">
        <f t="shared" si="8"/>
        <v>13698.176115967846</v>
      </c>
      <c r="U39" s="11">
        <f t="shared" si="8"/>
        <v>13819.734478804168</v>
      </c>
      <c r="V39" s="11">
        <f t="shared" si="8"/>
        <v>13978.137159292488</v>
      </c>
      <c r="W39" s="11">
        <f t="shared" si="8"/>
        <v>14102.749494160897</v>
      </c>
      <c r="X39" s="11">
        <f t="shared" si="8"/>
        <v>14265.038036672249</v>
      </c>
    </row>
    <row r="40" spans="1:24" ht="15.75">
      <c r="B40" s="20" t="s">
        <v>5</v>
      </c>
      <c r="C40" s="7"/>
      <c r="D40" s="11">
        <f t="shared" ref="D40:X40" si="9">+D8/D36</f>
        <v>2929.4948126167815</v>
      </c>
      <c r="E40" s="11">
        <f t="shared" si="9"/>
        <v>2936.9118175279764</v>
      </c>
      <c r="F40" s="11">
        <f t="shared" si="9"/>
        <v>2953.2043211444725</v>
      </c>
      <c r="G40" s="11">
        <f t="shared" si="9"/>
        <v>2982.3257610904511</v>
      </c>
      <c r="H40" s="11">
        <f t="shared" si="9"/>
        <v>3021.2092476658422</v>
      </c>
      <c r="I40" s="11">
        <f t="shared" si="9"/>
        <v>3063.4230033238887</v>
      </c>
      <c r="J40" s="11">
        <f t="shared" si="9"/>
        <v>3125.2401420207993</v>
      </c>
      <c r="K40" s="11">
        <f t="shared" si="9"/>
        <v>3206.4465660169767</v>
      </c>
      <c r="L40" s="11">
        <f t="shared" si="9"/>
        <v>3247.7233806161007</v>
      </c>
      <c r="M40" s="11">
        <f t="shared" si="9"/>
        <v>3268.5797180319655</v>
      </c>
      <c r="N40" s="11">
        <f t="shared" si="9"/>
        <v>3308.9493126909992</v>
      </c>
      <c r="O40" s="11">
        <f t="shared" si="9"/>
        <v>3336.2978289064358</v>
      </c>
      <c r="P40" s="11">
        <f t="shared" si="9"/>
        <v>3364.781331777343</v>
      </c>
      <c r="Q40" s="11">
        <f t="shared" si="9"/>
        <v>3403.2662371481965</v>
      </c>
      <c r="R40" s="11">
        <f t="shared" si="9"/>
        <v>3441.9428368309323</v>
      </c>
      <c r="S40" s="11">
        <f t="shared" si="9"/>
        <v>3481.8701034360852</v>
      </c>
      <c r="T40" s="11">
        <f t="shared" si="9"/>
        <v>3530.5157392929732</v>
      </c>
      <c r="U40" s="11">
        <f t="shared" si="9"/>
        <v>3587.190463980467</v>
      </c>
      <c r="V40" s="11">
        <f t="shared" si="9"/>
        <v>3645.8884515327754</v>
      </c>
      <c r="W40" s="11">
        <f t="shared" si="9"/>
        <v>3693.0962356964915</v>
      </c>
      <c r="X40" s="11">
        <f t="shared" si="9"/>
        <v>3780.5170647657792</v>
      </c>
    </row>
    <row r="41" spans="1:24" ht="15.75">
      <c r="B41" s="20" t="s">
        <v>38</v>
      </c>
      <c r="C41" s="7"/>
      <c r="D41" s="37">
        <f>+D9/D36</f>
        <v>8274.3635536308084</v>
      </c>
      <c r="E41" s="37">
        <f t="shared" ref="E41:X41" si="10">+E9/E36</f>
        <v>8022.9499829394363</v>
      </c>
      <c r="F41" s="37">
        <f t="shared" si="10"/>
        <v>8133.7558192508122</v>
      </c>
      <c r="G41" s="37">
        <f t="shared" si="10"/>
        <v>8216.456321838672</v>
      </c>
      <c r="H41" s="37">
        <f t="shared" si="10"/>
        <v>8312.899667941756</v>
      </c>
      <c r="I41" s="37">
        <f t="shared" si="10"/>
        <v>8456.6347228512077</v>
      </c>
      <c r="J41" s="37">
        <f t="shared" si="10"/>
        <v>8531.1403342238482</v>
      </c>
      <c r="K41" s="37">
        <f t="shared" si="10"/>
        <v>8621.7887373400117</v>
      </c>
      <c r="L41" s="37">
        <f t="shared" si="10"/>
        <v>8713.5189497631964</v>
      </c>
      <c r="M41" s="37">
        <f t="shared" si="10"/>
        <v>8799.833622283546</v>
      </c>
      <c r="N41" s="37">
        <f t="shared" si="10"/>
        <v>8828.5966273602407</v>
      </c>
      <c r="O41" s="37">
        <f t="shared" si="10"/>
        <v>8980.7777540425432</v>
      </c>
      <c r="P41" s="37">
        <f t="shared" si="10"/>
        <v>9032.9176977257594</v>
      </c>
      <c r="Q41" s="37">
        <f t="shared" si="10"/>
        <v>9117.8333897039247</v>
      </c>
      <c r="R41" s="37">
        <f t="shared" si="10"/>
        <v>8839.2030734811779</v>
      </c>
      <c r="S41" s="37">
        <f t="shared" si="10"/>
        <v>8842.8182735843275</v>
      </c>
      <c r="T41" s="37">
        <f t="shared" si="10"/>
        <v>8882.2123293022541</v>
      </c>
      <c r="U41" s="37">
        <f t="shared" si="10"/>
        <v>8960.5817046561369</v>
      </c>
      <c r="V41" s="37">
        <f t="shared" si="10"/>
        <v>9073.0273207020782</v>
      </c>
      <c r="W41" s="37">
        <f t="shared" si="10"/>
        <v>9163.5599141965577</v>
      </c>
      <c r="X41" s="37">
        <f t="shared" si="10"/>
        <v>9256.6163180937183</v>
      </c>
    </row>
    <row r="42" spans="1:24" ht="15.75">
      <c r="B42" s="20" t="s">
        <v>10</v>
      </c>
      <c r="C42" s="9"/>
      <c r="D42" s="11">
        <f t="shared" ref="D42:X42" si="11">+D10/D36</f>
        <v>1723.9369297098856</v>
      </c>
      <c r="E42" s="11">
        <f t="shared" si="11"/>
        <v>1688.0766722086685</v>
      </c>
      <c r="F42" s="11">
        <f t="shared" si="11"/>
        <v>1650.2095658338346</v>
      </c>
      <c r="G42" s="11">
        <f t="shared" si="11"/>
        <v>1613.5677685542944</v>
      </c>
      <c r="H42" s="11">
        <f t="shared" si="11"/>
        <v>1578.2770426140046</v>
      </c>
      <c r="I42" s="11">
        <f t="shared" si="11"/>
        <v>1546.9654305464358</v>
      </c>
      <c r="J42" s="11">
        <f t="shared" si="11"/>
        <v>1521.7758871040071</v>
      </c>
      <c r="K42" s="11">
        <f t="shared" si="11"/>
        <v>1505.1854175031931</v>
      </c>
      <c r="L42" s="11">
        <f t="shared" si="11"/>
        <v>1490.0447376806799</v>
      </c>
      <c r="M42" s="11">
        <f t="shared" si="11"/>
        <v>1459.0629823725105</v>
      </c>
      <c r="N42" s="11">
        <f t="shared" si="11"/>
        <v>1413.0307537952151</v>
      </c>
      <c r="O42" s="11">
        <f t="shared" si="11"/>
        <v>1384.0663524727761</v>
      </c>
      <c r="P42" s="11">
        <f t="shared" si="11"/>
        <v>1358.6719384876649</v>
      </c>
      <c r="Q42" s="11">
        <f t="shared" si="11"/>
        <v>1336.0060346445125</v>
      </c>
      <c r="R42" s="11">
        <f t="shared" si="11"/>
        <v>1321.6030773056473</v>
      </c>
      <c r="S42" s="11">
        <f t="shared" si="11"/>
        <v>1299.4939037099107</v>
      </c>
      <c r="T42" s="11">
        <f t="shared" si="11"/>
        <v>1285.4480473726162</v>
      </c>
      <c r="U42" s="11">
        <f t="shared" si="11"/>
        <v>1271.9623101675634</v>
      </c>
      <c r="V42" s="11">
        <f t="shared" si="11"/>
        <v>1259.2213870576347</v>
      </c>
      <c r="W42" s="11">
        <f t="shared" si="11"/>
        <v>1246.0933442678472</v>
      </c>
      <c r="X42" s="11">
        <f t="shared" si="11"/>
        <v>1227.9046538127507</v>
      </c>
    </row>
    <row r="43" spans="1:24" ht="15.75">
      <c r="B43" s="26" t="s">
        <v>32</v>
      </c>
      <c r="C43" s="9"/>
      <c r="D43" s="11">
        <f t="shared" ref="D43:X43" si="12">+D11/D36</f>
        <v>1616.7494832319026</v>
      </c>
      <c r="E43" s="11">
        <f t="shared" si="12"/>
        <v>1583.9345438037994</v>
      </c>
      <c r="F43" s="11">
        <f t="shared" si="12"/>
        <v>1549.0532863244939</v>
      </c>
      <c r="G43" s="11">
        <f t="shared" si="12"/>
        <v>1515.2172114261255</v>
      </c>
      <c r="H43" s="11">
        <f t="shared" si="12"/>
        <v>1482.5771695353637</v>
      </c>
      <c r="I43" s="11">
        <f t="shared" si="12"/>
        <v>1453.8591500314401</v>
      </c>
      <c r="J43" s="11">
        <f t="shared" si="12"/>
        <v>1431.1419501287658</v>
      </c>
      <c r="K43" s="11">
        <f t="shared" si="12"/>
        <v>1416.970191279506</v>
      </c>
      <c r="L43" s="11">
        <f t="shared" si="12"/>
        <v>1404.1777946372056</v>
      </c>
      <c r="M43" s="11">
        <f t="shared" si="12"/>
        <v>1375.3703779304294</v>
      </c>
      <c r="N43" s="11">
        <f t="shared" si="12"/>
        <v>1331.5825514927612</v>
      </c>
      <c r="O43" s="11">
        <f t="shared" si="12"/>
        <v>1304.8344618061903</v>
      </c>
      <c r="P43" s="11">
        <f t="shared" si="12"/>
        <v>1281.5980887640133</v>
      </c>
      <c r="Q43" s="11">
        <f t="shared" si="12"/>
        <v>1261.037025413897</v>
      </c>
      <c r="R43" s="11">
        <f t="shared" si="12"/>
        <v>1248.6947857259756</v>
      </c>
      <c r="S43" s="11">
        <f t="shared" si="12"/>
        <v>1228.6607923569643</v>
      </c>
      <c r="T43" s="11">
        <f t="shared" si="12"/>
        <v>1216.8958406135937</v>
      </c>
      <c r="U43" s="11">
        <f t="shared" si="12"/>
        <v>1206.0028383520034</v>
      </c>
      <c r="V43" s="11">
        <f t="shared" si="12"/>
        <v>1195.6910641593122</v>
      </c>
      <c r="W43" s="11">
        <f t="shared" si="12"/>
        <v>1185.5991815065161</v>
      </c>
      <c r="X43" s="11">
        <f t="shared" si="12"/>
        <v>1171.0843841493383</v>
      </c>
    </row>
    <row r="44" spans="1:24" ht="15.75">
      <c r="B44" s="26" t="s">
        <v>33</v>
      </c>
      <c r="C44" s="9"/>
      <c r="D44" s="11">
        <f t="shared" ref="D44:X44" si="13">+D12/D36</f>
        <v>107.18744647798293</v>
      </c>
      <c r="E44" s="11">
        <f t="shared" si="13"/>
        <v>104.14212840486891</v>
      </c>
      <c r="F44" s="11">
        <f t="shared" si="13"/>
        <v>101.15627950934069</v>
      </c>
      <c r="G44" s="11">
        <f t="shared" si="13"/>
        <v>98.350557128169044</v>
      </c>
      <c r="H44" s="11">
        <f t="shared" si="13"/>
        <v>95.699873078640849</v>
      </c>
      <c r="I44" s="11">
        <f t="shared" si="13"/>
        <v>93.106280514995831</v>
      </c>
      <c r="J44" s="11">
        <f t="shared" si="13"/>
        <v>90.633936975241411</v>
      </c>
      <c r="K44" s="11">
        <f t="shared" si="13"/>
        <v>88.215226223686855</v>
      </c>
      <c r="L44" s="11">
        <f t="shared" si="13"/>
        <v>85.866943043474478</v>
      </c>
      <c r="M44" s="11">
        <f t="shared" si="13"/>
        <v>83.692604442081048</v>
      </c>
      <c r="N44" s="11">
        <f t="shared" si="13"/>
        <v>81.448202302453936</v>
      </c>
      <c r="O44" s="11">
        <f t="shared" si="13"/>
        <v>79.231890666585528</v>
      </c>
      <c r="P44" s="11">
        <f t="shared" si="13"/>
        <v>77.073849723651747</v>
      </c>
      <c r="Q44" s="11">
        <f t="shared" si="13"/>
        <v>74.969009230615626</v>
      </c>
      <c r="R44" s="11">
        <f t="shared" si="13"/>
        <v>72.908291579671626</v>
      </c>
      <c r="S44" s="11">
        <f t="shared" si="13"/>
        <v>70.833111352946418</v>
      </c>
      <c r="T44" s="11">
        <f t="shared" si="13"/>
        <v>68.552206759022511</v>
      </c>
      <c r="U44" s="11">
        <f t="shared" si="13"/>
        <v>65.959471815559979</v>
      </c>
      <c r="V44" s="11">
        <f t="shared" si="13"/>
        <v>63.530322898322574</v>
      </c>
      <c r="W44" s="11">
        <f t="shared" si="13"/>
        <v>60.494162761331275</v>
      </c>
      <c r="X44" s="11">
        <f t="shared" si="13"/>
        <v>56.820269663412191</v>
      </c>
    </row>
    <row r="45" spans="1:24" ht="15.75">
      <c r="B45" s="10" t="s">
        <v>31</v>
      </c>
      <c r="C45" s="9"/>
      <c r="D45" s="11">
        <f t="shared" ref="D45:X45" si="14">+D13/D36</f>
        <v>742.44683348953311</v>
      </c>
      <c r="E45" s="11">
        <f t="shared" si="14"/>
        <v>725.70232227775944</v>
      </c>
      <c r="F45" s="11">
        <f t="shared" si="14"/>
        <v>706.06050978988515</v>
      </c>
      <c r="G45" s="11">
        <f t="shared" si="14"/>
        <v>686.79608028995256</v>
      </c>
      <c r="H45" s="11">
        <f t="shared" si="14"/>
        <v>668.25035490620382</v>
      </c>
      <c r="I45" s="11">
        <f t="shared" si="14"/>
        <v>653.27177868135061</v>
      </c>
      <c r="J45" s="11">
        <f t="shared" si="14"/>
        <v>643.95507520547244</v>
      </c>
      <c r="K45" s="11">
        <f t="shared" si="14"/>
        <v>642.81084921515799</v>
      </c>
      <c r="L45" s="11">
        <f t="shared" si="14"/>
        <v>642.66945990137231</v>
      </c>
      <c r="M45" s="11">
        <f t="shared" si="14"/>
        <v>626.12231890187707</v>
      </c>
      <c r="N45" s="11">
        <f t="shared" si="14"/>
        <v>594.18903273151489</v>
      </c>
      <c r="O45" s="11">
        <f t="shared" si="14"/>
        <v>579.13910077287596</v>
      </c>
      <c r="P45" s="11">
        <f t="shared" si="14"/>
        <v>567.22357230856824</v>
      </c>
      <c r="Q45" s="11">
        <f t="shared" si="14"/>
        <v>557.50402015953182</v>
      </c>
      <c r="R45" s="11">
        <f t="shared" si="14"/>
        <v>555.4013498018702</v>
      </c>
      <c r="S45" s="11">
        <f t="shared" si="14"/>
        <v>544.95035037654964</v>
      </c>
      <c r="T45" s="11">
        <f t="shared" si="14"/>
        <v>542.20247161698489</v>
      </c>
      <c r="U45" s="11">
        <f t="shared" si="14"/>
        <v>539.75571101796163</v>
      </c>
      <c r="V45" s="11">
        <f t="shared" si="14"/>
        <v>537.48675794652092</v>
      </c>
      <c r="W45" s="11">
        <f t="shared" si="14"/>
        <v>535.23793354099644</v>
      </c>
      <c r="X45" s="11">
        <f t="shared" si="14"/>
        <v>528.50009364322295</v>
      </c>
    </row>
    <row r="46" spans="1:24" ht="15.75">
      <c r="B46" s="10" t="s">
        <v>11</v>
      </c>
      <c r="C46" s="9"/>
      <c r="D46" s="11">
        <f t="shared" ref="D46:X46" si="15">+D16/D36</f>
        <v>874.30264974236945</v>
      </c>
      <c r="E46" s="11">
        <f t="shared" si="15"/>
        <v>858.23222152603989</v>
      </c>
      <c r="F46" s="11">
        <f t="shared" si="15"/>
        <v>842.99277653460877</v>
      </c>
      <c r="G46" s="11">
        <f t="shared" si="15"/>
        <v>828.4211311361729</v>
      </c>
      <c r="H46" s="11">
        <f t="shared" si="15"/>
        <v>814.32681462915991</v>
      </c>
      <c r="I46" s="11">
        <f t="shared" si="15"/>
        <v>800.58737135008937</v>
      </c>
      <c r="J46" s="11">
        <f t="shared" si="15"/>
        <v>787.1868749232932</v>
      </c>
      <c r="K46" s="11">
        <f t="shared" si="15"/>
        <v>774.15934206434792</v>
      </c>
      <c r="L46" s="11">
        <f t="shared" si="15"/>
        <v>761.50833473583316</v>
      </c>
      <c r="M46" s="11">
        <f t="shared" si="15"/>
        <v>749.24805902855246</v>
      </c>
      <c r="N46" s="11">
        <f t="shared" si="15"/>
        <v>737.39351876124636</v>
      </c>
      <c r="O46" s="11">
        <f t="shared" si="15"/>
        <v>725.6953610333145</v>
      </c>
      <c r="P46" s="11">
        <f t="shared" si="15"/>
        <v>714.37451645544513</v>
      </c>
      <c r="Q46" s="11">
        <f t="shared" si="15"/>
        <v>703.53300525436521</v>
      </c>
      <c r="R46" s="11">
        <f t="shared" si="15"/>
        <v>693.29343592410544</v>
      </c>
      <c r="S46" s="11">
        <f t="shared" si="15"/>
        <v>683.71044198041466</v>
      </c>
      <c r="T46" s="11">
        <f t="shared" si="15"/>
        <v>674.6933689966088</v>
      </c>
      <c r="U46" s="11">
        <f t="shared" si="15"/>
        <v>666.24712733404192</v>
      </c>
      <c r="V46" s="11">
        <f t="shared" si="15"/>
        <v>658.20430621279115</v>
      </c>
      <c r="W46" s="11">
        <f t="shared" si="15"/>
        <v>650.36124796551951</v>
      </c>
      <c r="X46" s="11">
        <f t="shared" si="15"/>
        <v>642.58429050611528</v>
      </c>
    </row>
    <row r="47" spans="1:24" ht="15.75">
      <c r="B47" s="10" t="s">
        <v>12</v>
      </c>
      <c r="C47" s="9"/>
      <c r="D47" s="11">
        <f t="shared" ref="D47:X47" si="16">+D19/D36</f>
        <v>81.421377299285695</v>
      </c>
      <c r="E47" s="11">
        <f t="shared" si="16"/>
        <v>79.175252803505245</v>
      </c>
      <c r="F47" s="11">
        <f t="shared" si="16"/>
        <v>76.952692911902716</v>
      </c>
      <c r="G47" s="11">
        <f t="shared" si="16"/>
        <v>74.826077774100085</v>
      </c>
      <c r="H47" s="11">
        <f t="shared" si="16"/>
        <v>72.827733980697303</v>
      </c>
      <c r="I47" s="11">
        <f t="shared" si="16"/>
        <v>70.927027582218841</v>
      </c>
      <c r="J47" s="11">
        <f t="shared" si="16"/>
        <v>69.123547484004774</v>
      </c>
      <c r="K47" s="11">
        <f t="shared" si="16"/>
        <v>67.386032753764482</v>
      </c>
      <c r="L47" s="11">
        <f t="shared" si="16"/>
        <v>65.723017350638074</v>
      </c>
      <c r="M47" s="11">
        <f t="shared" si="16"/>
        <v>64.11781788234164</v>
      </c>
      <c r="N47" s="11">
        <f t="shared" si="16"/>
        <v>62.505081679228695</v>
      </c>
      <c r="O47" s="11">
        <f t="shared" si="16"/>
        <v>60.970590790787845</v>
      </c>
      <c r="P47" s="11">
        <f t="shared" si="16"/>
        <v>59.438711540687166</v>
      </c>
      <c r="Q47" s="11">
        <f t="shared" si="16"/>
        <v>57.886918328133753</v>
      </c>
      <c r="R47" s="11">
        <f t="shared" si="16"/>
        <v>56.327926461701722</v>
      </c>
      <c r="S47" s="11">
        <f t="shared" si="16"/>
        <v>54.783075952220827</v>
      </c>
      <c r="T47" s="11">
        <f t="shared" si="16"/>
        <v>53.40632849757916</v>
      </c>
      <c r="U47" s="11">
        <f t="shared" si="16"/>
        <v>51.929343863198262</v>
      </c>
      <c r="V47" s="11">
        <f t="shared" si="16"/>
        <v>50.477211868534546</v>
      </c>
      <c r="W47" s="11">
        <f t="shared" si="16"/>
        <v>48.898861845958464</v>
      </c>
      <c r="X47" s="11">
        <f t="shared" si="16"/>
        <v>47.055029598811615</v>
      </c>
    </row>
    <row r="48" spans="1:24" ht="15.75">
      <c r="B48" s="10" t="s">
        <v>16</v>
      </c>
      <c r="C48" s="9"/>
      <c r="D48" s="11">
        <f t="shared" ref="D48:X48" si="17">+D23/D36</f>
        <v>25.766069178697226</v>
      </c>
      <c r="E48" s="11">
        <f t="shared" si="17"/>
        <v>24.966875601363675</v>
      </c>
      <c r="F48" s="11">
        <f t="shared" si="17"/>
        <v>24.20358659743798</v>
      </c>
      <c r="G48" s="11">
        <f t="shared" si="17"/>
        <v>23.524479354068959</v>
      </c>
      <c r="H48" s="11">
        <f t="shared" si="17"/>
        <v>22.872139097943545</v>
      </c>
      <c r="I48" s="11">
        <f t="shared" si="17"/>
        <v>22.179252932776993</v>
      </c>
      <c r="J48" s="11">
        <f t="shared" si="17"/>
        <v>21.510389491236634</v>
      </c>
      <c r="K48" s="11">
        <f t="shared" si="17"/>
        <v>20.829193469922377</v>
      </c>
      <c r="L48" s="11">
        <f t="shared" si="17"/>
        <v>20.143925692836408</v>
      </c>
      <c r="M48" s="11">
        <f t="shared" si="17"/>
        <v>19.574786559739405</v>
      </c>
      <c r="N48" s="11">
        <f t="shared" si="17"/>
        <v>18.943120623225241</v>
      </c>
      <c r="O48" s="11">
        <f t="shared" si="17"/>
        <v>18.261299875797683</v>
      </c>
      <c r="P48" s="11">
        <f t="shared" si="17"/>
        <v>17.635138182964589</v>
      </c>
      <c r="Q48" s="11">
        <f t="shared" si="17"/>
        <v>17.082090902481884</v>
      </c>
      <c r="R48" s="11">
        <f t="shared" si="17"/>
        <v>16.580365117969915</v>
      </c>
      <c r="S48" s="11">
        <f t="shared" si="17"/>
        <v>16.050035400725601</v>
      </c>
      <c r="T48" s="11">
        <f t="shared" si="17"/>
        <v>15.145878261443354</v>
      </c>
      <c r="U48" s="11">
        <f t="shared" si="17"/>
        <v>14.030127952361706</v>
      </c>
      <c r="V48" s="11">
        <f t="shared" si="17"/>
        <v>13.053111029788026</v>
      </c>
      <c r="W48" s="11">
        <f t="shared" si="17"/>
        <v>11.595300915372817</v>
      </c>
      <c r="X48" s="11">
        <f t="shared" si="17"/>
        <v>9.765240064600583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1007.6965216530514</v>
      </c>
      <c r="E50" s="11">
        <f t="shared" ref="E50:X50" si="18">+E35/E36</f>
        <v>977.78124830091815</v>
      </c>
      <c r="F50" s="11">
        <f t="shared" si="18"/>
        <v>958.13521254254931</v>
      </c>
      <c r="G50" s="11">
        <f t="shared" si="18"/>
        <v>956.01748877309797</v>
      </c>
      <c r="H50" s="11">
        <f t="shared" si="18"/>
        <v>975.42336394700942</v>
      </c>
      <c r="I50" s="11">
        <f t="shared" si="18"/>
        <v>998.1737420250322</v>
      </c>
      <c r="J50" s="11">
        <f t="shared" si="18"/>
        <v>1033.0175127698901</v>
      </c>
      <c r="K50" s="11">
        <f t="shared" si="18"/>
        <v>1062.6436647456997</v>
      </c>
      <c r="L50" s="11">
        <f t="shared" si="18"/>
        <v>1033.4885871114393</v>
      </c>
      <c r="M50" s="11">
        <f t="shared" si="18"/>
        <v>1042.4089489956118</v>
      </c>
      <c r="N50" s="11">
        <f t="shared" si="18"/>
        <v>1065.2982102536057</v>
      </c>
      <c r="O50" s="11">
        <f t="shared" si="18"/>
        <v>1073.162258693269</v>
      </c>
      <c r="P50" s="11">
        <f t="shared" si="18"/>
        <v>1089.3060372656589</v>
      </c>
      <c r="Q50" s="11">
        <f t="shared" si="18"/>
        <v>1120.3337370585728</v>
      </c>
      <c r="R50" s="11">
        <f t="shared" si="18"/>
        <v>1171.975141778966</v>
      </c>
      <c r="S50" s="11">
        <f t="shared" si="18"/>
        <v>1204.8615159334579</v>
      </c>
      <c r="T50" s="11">
        <f t="shared" si="18"/>
        <v>1245.1818070079853</v>
      </c>
      <c r="U50" s="11">
        <f t="shared" si="18"/>
        <v>1304.5643832655458</v>
      </c>
      <c r="V50" s="11">
        <f t="shared" si="18"/>
        <v>1335.828571083619</v>
      </c>
      <c r="W50" s="11">
        <f t="shared" si="18"/>
        <v>1328.6257731379815</v>
      </c>
      <c r="X50" s="11">
        <f t="shared" si="18"/>
        <v>1406.144593526089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-2.1647683682685326</v>
      </c>
      <c r="F53" s="32">
        <f>IFERROR(((F39/$D39)-1)*100,0)</f>
        <v>-1.4745405953942137</v>
      </c>
      <c r="G53" s="32">
        <f>IFERROR(((G39/$D39)-1)*100,0)</f>
        <v>-0.89300179830474891</v>
      </c>
      <c r="H53" s="32">
        <f t="shared" ref="H53:X53" si="19">IFERROR(((H39/$D39)-1)*100,0)</f>
        <v>-0.11919540326177369</v>
      </c>
      <c r="I53" s="32">
        <f t="shared" si="19"/>
        <v>1.0769652332566881</v>
      </c>
      <c r="J53" s="32">
        <f t="shared" si="19"/>
        <v>1.9366107032145585</v>
      </c>
      <c r="K53" s="32">
        <f t="shared" si="19"/>
        <v>3.1376225846455386</v>
      </c>
      <c r="L53" s="32">
        <f t="shared" si="19"/>
        <v>4.0493507215897395</v>
      </c>
      <c r="M53" s="32">
        <f t="shared" si="19"/>
        <v>4.6386952531501269</v>
      </c>
      <c r="N53" s="32">
        <f t="shared" si="19"/>
        <v>4.8173828841776567</v>
      </c>
      <c r="O53" s="32">
        <f t="shared" si="19"/>
        <v>5.9820458303985191</v>
      </c>
      <c r="P53" s="32">
        <f t="shared" si="19"/>
        <v>6.4092573641878925</v>
      </c>
      <c r="Q53" s="32">
        <f t="shared" si="19"/>
        <v>7.1884675171933754</v>
      </c>
      <c r="R53" s="32">
        <f t="shared" si="19"/>
        <v>5.2209497150015993</v>
      </c>
      <c r="S53" s="32">
        <f t="shared" si="19"/>
        <v>5.3867420455722126</v>
      </c>
      <c r="T53" s="32">
        <f t="shared" si="19"/>
        <v>5.9591044131961812</v>
      </c>
      <c r="U53" s="32">
        <f t="shared" si="19"/>
        <v>6.8993912916118116</v>
      </c>
      <c r="V53" s="32">
        <f t="shared" si="19"/>
        <v>8.1246789517424922</v>
      </c>
      <c r="W53" s="32">
        <f t="shared" si="19"/>
        <v>9.0885891314416831</v>
      </c>
      <c r="X53" s="32">
        <f t="shared" si="19"/>
        <v>10.34393498737507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0.25318375302292306</v>
      </c>
      <c r="F54" s="32">
        <f t="shared" ref="F54:I54" si="21">IFERROR(((F40/$D40)-1)*100,0)</f>
        <v>0.80933778839882287</v>
      </c>
      <c r="G54" s="32">
        <f t="shared" si="21"/>
        <v>1.8034149863019655</v>
      </c>
      <c r="H54" s="32">
        <f t="shared" si="21"/>
        <v>3.1307252927728069</v>
      </c>
      <c r="I54" s="32">
        <f t="shared" si="21"/>
        <v>4.5717162607799677</v>
      </c>
      <c r="J54" s="32">
        <f t="shared" ref="J54:X54" si="22">IFERROR(((J40/$D40)-1)*100,0)</f>
        <v>6.6818800484294893</v>
      </c>
      <c r="K54" s="32">
        <f t="shared" si="22"/>
        <v>9.453908305535009</v>
      </c>
      <c r="L54" s="32">
        <f t="shared" si="22"/>
        <v>10.862916248520694</v>
      </c>
      <c r="M54" s="32">
        <f t="shared" si="22"/>
        <v>11.574859390595593</v>
      </c>
      <c r="N54" s="32">
        <f t="shared" si="22"/>
        <v>12.952898856143346</v>
      </c>
      <c r="O54" s="32">
        <f t="shared" si="22"/>
        <v>13.886456276953641</v>
      </c>
      <c r="P54" s="32">
        <f t="shared" si="22"/>
        <v>14.858757123783416</v>
      </c>
      <c r="Q54" s="32">
        <f t="shared" si="22"/>
        <v>16.172461630277368</v>
      </c>
      <c r="R54" s="32">
        <f t="shared" si="22"/>
        <v>17.492709732993351</v>
      </c>
      <c r="S54" s="32">
        <f t="shared" si="22"/>
        <v>18.855650074556451</v>
      </c>
      <c r="T54" s="32">
        <f t="shared" si="22"/>
        <v>20.516196993683277</v>
      </c>
      <c r="U54" s="32">
        <f t="shared" si="22"/>
        <v>22.45082150448312</v>
      </c>
      <c r="V54" s="32">
        <f t="shared" si="22"/>
        <v>24.454511263533284</v>
      </c>
      <c r="W54" s="32">
        <f t="shared" si="22"/>
        <v>26.065976283385893</v>
      </c>
      <c r="X54" s="39">
        <f t="shared" si="22"/>
        <v>29.050136852395347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-3.0384641557241188</v>
      </c>
      <c r="F55" s="32">
        <f t="shared" ref="F55:I55" si="23">IFERROR(((F41/$D41)-1)*100,0)</f>
        <v>-1.699317820260593</v>
      </c>
      <c r="G55" s="32">
        <f t="shared" si="23"/>
        <v>-0.69983910444358921</v>
      </c>
      <c r="H55" s="32">
        <f t="shared" si="23"/>
        <v>0.46572904442949703</v>
      </c>
      <c r="I55" s="32">
        <f t="shared" si="23"/>
        <v>2.2028421647054541</v>
      </c>
      <c r="J55" s="32">
        <f t="shared" ref="J55:X55" si="24">IFERROR(((J41/$D41)-1)*100,0)</f>
        <v>3.1032813451901786</v>
      </c>
      <c r="K55" s="32">
        <f t="shared" si="24"/>
        <v>4.1988145850414327</v>
      </c>
      <c r="L55" s="32">
        <f t="shared" si="24"/>
        <v>5.3074220547112194</v>
      </c>
      <c r="M55" s="32">
        <f t="shared" si="24"/>
        <v>6.3505798995520335</v>
      </c>
      <c r="N55" s="32">
        <f t="shared" si="24"/>
        <v>6.6981958205865055</v>
      </c>
      <c r="O55" s="32">
        <f t="shared" si="24"/>
        <v>8.5373841242660795</v>
      </c>
      <c r="P55" s="32">
        <f t="shared" si="24"/>
        <v>9.1675225433150764</v>
      </c>
      <c r="Q55" s="32">
        <f t="shared" si="24"/>
        <v>10.193772978502992</v>
      </c>
      <c r="R55" s="32">
        <f t="shared" si="24"/>
        <v>6.8263802549806574</v>
      </c>
      <c r="S55" s="32">
        <f t="shared" si="24"/>
        <v>6.8700718341543121</v>
      </c>
      <c r="T55" s="32">
        <f t="shared" si="24"/>
        <v>7.3461695480460332</v>
      </c>
      <c r="U55" s="32">
        <f t="shared" si="24"/>
        <v>8.2933043318384811</v>
      </c>
      <c r="V55" s="32">
        <f t="shared" si="24"/>
        <v>9.6522682608116028</v>
      </c>
      <c r="W55" s="32">
        <f t="shared" si="24"/>
        <v>10.746401880970868</v>
      </c>
      <c r="X55" s="32">
        <f t="shared" si="24"/>
        <v>11.871037066432688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-2.0801374390913452</v>
      </c>
      <c r="F56" s="32">
        <f t="shared" ref="F56:I56" si="25">IFERROR(((F42/$D42)-1)*100,0)</f>
        <v>-4.2766856841136462</v>
      </c>
      <c r="G56" s="32">
        <f t="shared" si="25"/>
        <v>-6.4021577154893201</v>
      </c>
      <c r="H56" s="32">
        <f t="shared" si="25"/>
        <v>-8.4492584726051145</v>
      </c>
      <c r="I56" s="32">
        <f t="shared" si="25"/>
        <v>-10.26554371645323</v>
      </c>
      <c r="J56" s="32">
        <f t="shared" ref="J56:X56" si="26">IFERROR(((J42/$D42)-1)*100,0)</f>
        <v>-11.726707579719831</v>
      </c>
      <c r="K56" s="32">
        <f t="shared" si="26"/>
        <v>-12.689067009168674</v>
      </c>
      <c r="L56" s="32">
        <f t="shared" si="26"/>
        <v>-13.567328827311941</v>
      </c>
      <c r="M56" s="32">
        <f t="shared" si="26"/>
        <v>-15.364480148467475</v>
      </c>
      <c r="N56" s="32">
        <f t="shared" si="26"/>
        <v>-18.034660697650441</v>
      </c>
      <c r="O56" s="32">
        <f t="shared" si="26"/>
        <v>-19.714791845331892</v>
      </c>
      <c r="P56" s="32">
        <f t="shared" si="26"/>
        <v>-21.187839585505586</v>
      </c>
      <c r="Q56" s="32">
        <f t="shared" si="26"/>
        <v>-22.502615285969675</v>
      </c>
      <c r="R56" s="32">
        <f t="shared" si="26"/>
        <v>-23.338084211233035</v>
      </c>
      <c r="S56" s="32">
        <f t="shared" si="26"/>
        <v>-24.62056579247378</v>
      </c>
      <c r="T56" s="32">
        <f t="shared" si="26"/>
        <v>-25.43532044476018</v>
      </c>
      <c r="U56" s="32">
        <f t="shared" si="26"/>
        <v>-26.21758439958608</v>
      </c>
      <c r="V56" s="32">
        <f t="shared" si="26"/>
        <v>-26.956644100109628</v>
      </c>
      <c r="W56" s="32">
        <f t="shared" si="26"/>
        <v>-27.718159359951333</v>
      </c>
      <c r="X56" s="32">
        <f t="shared" si="26"/>
        <v>-28.773226406873842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-2.0296860935131167</v>
      </c>
      <c r="F57" s="32">
        <f t="shared" ref="F57:I57" si="27">IFERROR(((F43/$D43)-1)*100,0)</f>
        <v>-4.1871791275963854</v>
      </c>
      <c r="G57" s="32">
        <f t="shared" si="27"/>
        <v>-6.2800250044189205</v>
      </c>
      <c r="H57" s="32">
        <f t="shared" si="27"/>
        <v>-8.2988932477236155</v>
      </c>
      <c r="I57" s="32">
        <f t="shared" si="27"/>
        <v>-10.075174595067294</v>
      </c>
      <c r="J57" s="32">
        <f t="shared" ref="J57:X57" si="28">IFERROR(((J43/$D43)-1)*100,0)</f>
        <v>-11.480290238417457</v>
      </c>
      <c r="K57" s="32">
        <f t="shared" si="28"/>
        <v>-12.356848975330125</v>
      </c>
      <c r="L57" s="32">
        <f t="shared" si="28"/>
        <v>-13.148090709128512</v>
      </c>
      <c r="M57" s="32">
        <f t="shared" si="28"/>
        <v>-14.929901497104748</v>
      </c>
      <c r="N57" s="32">
        <f t="shared" si="28"/>
        <v>-17.638288101944465</v>
      </c>
      <c r="O57" s="32">
        <f t="shared" si="28"/>
        <v>-19.292724362106494</v>
      </c>
      <c r="P57" s="32">
        <f t="shared" si="28"/>
        <v>-20.729952162898947</v>
      </c>
      <c r="Q57" s="32">
        <f t="shared" si="28"/>
        <v>-22.001705366680056</v>
      </c>
      <c r="R57" s="32">
        <f t="shared" si="28"/>
        <v>-22.765103766737006</v>
      </c>
      <c r="S57" s="32">
        <f t="shared" si="28"/>
        <v>-24.004256373667985</v>
      </c>
      <c r="T57" s="32">
        <f t="shared" si="28"/>
        <v>-24.731948070210386</v>
      </c>
      <c r="U57" s="32">
        <f t="shared" si="28"/>
        <v>-25.405707510034979</v>
      </c>
      <c r="V57" s="32">
        <f t="shared" si="28"/>
        <v>-26.043516539797452</v>
      </c>
      <c r="W57" s="32">
        <f t="shared" si="28"/>
        <v>-26.66772472773652</v>
      </c>
      <c r="X57" s="32">
        <f t="shared" si="28"/>
        <v>-27.565501254509396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-2.8411144897826701</v>
      </c>
      <c r="F58" s="32">
        <f t="shared" ref="F58:I58" si="29">IFERROR(((F44/$D44)-1)*100,0)</f>
        <v>-5.6267475033851877</v>
      </c>
      <c r="G58" s="32">
        <f t="shared" si="29"/>
        <v>-8.2443323730349789</v>
      </c>
      <c r="H58" s="32">
        <f t="shared" si="29"/>
        <v>-10.71727499516626</v>
      </c>
      <c r="I58" s="32">
        <f t="shared" si="29"/>
        <v>-13.1369543968747</v>
      </c>
      <c r="J58" s="32">
        <f t="shared" ref="J58:X58" si="30">IFERROR(((J44/$D44)-1)*100,0)</f>
        <v>-15.443515119227813</v>
      </c>
      <c r="K58" s="32">
        <f t="shared" si="30"/>
        <v>-17.700039396118182</v>
      </c>
      <c r="L58" s="32">
        <f t="shared" si="30"/>
        <v>-19.890858617373475</v>
      </c>
      <c r="M58" s="32">
        <f t="shared" si="30"/>
        <v>-21.919397100972915</v>
      </c>
      <c r="N58" s="32">
        <f t="shared" si="30"/>
        <v>-24.013301017312717</v>
      </c>
      <c r="O58" s="32">
        <f t="shared" si="30"/>
        <v>-26.080998036593471</v>
      </c>
      <c r="P58" s="32">
        <f t="shared" si="30"/>
        <v>-28.094331700043561</v>
      </c>
      <c r="Q58" s="32">
        <f t="shared" si="30"/>
        <v>-30.058032265919501</v>
      </c>
      <c r="R58" s="32">
        <f t="shared" si="30"/>
        <v>-31.980568643691399</v>
      </c>
      <c r="S58" s="32">
        <f t="shared" si="30"/>
        <v>-33.916597810270588</v>
      </c>
      <c r="T58" s="32">
        <f t="shared" si="30"/>
        <v>-36.044556511472059</v>
      </c>
      <c r="U58" s="32">
        <f t="shared" si="30"/>
        <v>-38.463435800657372</v>
      </c>
      <c r="V58" s="32">
        <f t="shared" si="30"/>
        <v>-40.729698312785011</v>
      </c>
      <c r="W58" s="32">
        <f t="shared" si="30"/>
        <v>-43.562268951189907</v>
      </c>
      <c r="X58" s="32">
        <f t="shared" si="30"/>
        <v>-46.989809412911541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-2.2553145163369814</v>
      </c>
      <c r="F59" s="32">
        <f t="shared" ref="F59:I59" si="31">IFERROR(((F45/$D45)-1)*100,0)</f>
        <v>-4.9008659015529314</v>
      </c>
      <c r="G59" s="32">
        <f t="shared" si="31"/>
        <v>-7.4955876554849805</v>
      </c>
      <c r="H59" s="32">
        <f t="shared" si="31"/>
        <v>-9.9935073107662813</v>
      </c>
      <c r="I59" s="32">
        <f t="shared" si="31"/>
        <v>-12.010968433800951</v>
      </c>
      <c r="J59" s="32">
        <f t="shared" ref="J59:X59" si="32">IFERROR(((J45/$D45)-1)*100,0)</f>
        <v>-13.265833166954867</v>
      </c>
      <c r="K59" s="32">
        <f t="shared" si="32"/>
        <v>-13.419948712836661</v>
      </c>
      <c r="L59" s="32">
        <f t="shared" si="32"/>
        <v>-13.438992408278272</v>
      </c>
      <c r="M59" s="32">
        <f t="shared" si="32"/>
        <v>-15.667723174321546</v>
      </c>
      <c r="N59" s="32">
        <f t="shared" si="32"/>
        <v>-19.968810434708161</v>
      </c>
      <c r="O59" s="32">
        <f t="shared" si="32"/>
        <v>-21.995882445764302</v>
      </c>
      <c r="P59" s="32">
        <f t="shared" si="32"/>
        <v>-23.600782342542669</v>
      </c>
      <c r="Q59" s="32">
        <f t="shared" si="32"/>
        <v>-24.909906674497062</v>
      </c>
      <c r="R59" s="32">
        <f t="shared" si="32"/>
        <v>-25.193114880501387</v>
      </c>
      <c r="S59" s="32">
        <f t="shared" si="32"/>
        <v>-26.600757684525533</v>
      </c>
      <c r="T59" s="32">
        <f t="shared" si="32"/>
        <v>-26.970868867658957</v>
      </c>
      <c r="U59" s="32">
        <f t="shared" si="32"/>
        <v>-27.300422512264511</v>
      </c>
      <c r="V59" s="32">
        <f t="shared" si="32"/>
        <v>-27.606027300256741</v>
      </c>
      <c r="W59" s="32">
        <f t="shared" si="32"/>
        <v>-27.908920962683027</v>
      </c>
      <c r="X59" s="32">
        <f t="shared" si="32"/>
        <v>-28.8164391301598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-1.8380852695648375</v>
      </c>
      <c r="F60" s="32">
        <f t="shared" ref="F60:I60" si="33">IFERROR(((F46/$D46)-1)*100,0)</f>
        <v>-3.5811252793282455</v>
      </c>
      <c r="G60" s="32">
        <f t="shared" si="33"/>
        <v>-5.2477844622473064</v>
      </c>
      <c r="H60" s="32">
        <f t="shared" si="33"/>
        <v>-6.8598482608834166</v>
      </c>
      <c r="I60" s="32">
        <f t="shared" si="33"/>
        <v>-8.4313227706677711</v>
      </c>
      <c r="J60" s="32">
        <f t="shared" ref="J60:X60" si="34">IFERROR(((J46/$D46)-1)*100,0)</f>
        <v>-9.9640296005904396</v>
      </c>
      <c r="K60" s="32">
        <f t="shared" si="34"/>
        <v>-11.454078025215953</v>
      </c>
      <c r="L60" s="32">
        <f t="shared" si="34"/>
        <v>-12.901060638415473</v>
      </c>
      <c r="M60" s="32">
        <f t="shared" si="34"/>
        <v>-14.303352591996244</v>
      </c>
      <c r="N60" s="32">
        <f t="shared" si="34"/>
        <v>-15.659237796141422</v>
      </c>
      <c r="O60" s="32">
        <f t="shared" si="34"/>
        <v>-16.997236455001598</v>
      </c>
      <c r="P60" s="32">
        <f t="shared" si="34"/>
        <v>-18.292079216967984</v>
      </c>
      <c r="Q60" s="32">
        <f t="shared" si="34"/>
        <v>-19.532097327890398</v>
      </c>
      <c r="R60" s="32">
        <f t="shared" si="34"/>
        <v>-20.703267212057742</v>
      </c>
      <c r="S60" s="32">
        <f t="shared" si="34"/>
        <v>-21.79934005897346</v>
      </c>
      <c r="T60" s="32">
        <f t="shared" si="34"/>
        <v>-22.830684638160427</v>
      </c>
      <c r="U60" s="32">
        <f t="shared" si="34"/>
        <v>-23.796739317859238</v>
      </c>
      <c r="V60" s="32">
        <f t="shared" si="34"/>
        <v>-24.716652018984043</v>
      </c>
      <c r="W60" s="32">
        <f t="shared" si="34"/>
        <v>-25.613716467957481</v>
      </c>
      <c r="X60" s="32">
        <f t="shared" si="34"/>
        <v>-26.503220515748705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-2.758642226751129</v>
      </c>
      <c r="F61" s="32">
        <f t="shared" ref="F61:I61" si="36">IFERROR(((F47/$D47)-1)*100,0)</f>
        <v>-5.4883429089600755</v>
      </c>
      <c r="G61" s="32">
        <f t="shared" si="36"/>
        <v>-8.1002062897350022</v>
      </c>
      <c r="H61" s="32">
        <f t="shared" si="36"/>
        <v>-10.554529539582946</v>
      </c>
      <c r="I61" s="32">
        <f t="shared" si="36"/>
        <v>-12.888936622248615</v>
      </c>
      <c r="J61" s="32">
        <f t="shared" ref="J61:X61" si="37">IFERROR(((J47/$D47)-1)*100,0)</f>
        <v>-15.103932435430334</v>
      </c>
      <c r="K61" s="32">
        <f t="shared" si="37"/>
        <v>-17.237910989801374</v>
      </c>
      <c r="L61" s="32">
        <f t="shared" si="37"/>
        <v>-19.28039105865793</v>
      </c>
      <c r="M61" s="32">
        <f t="shared" si="37"/>
        <v>-21.251862828775625</v>
      </c>
      <c r="N61" s="32">
        <f t="shared" si="37"/>
        <v>-23.232591055939988</v>
      </c>
      <c r="O61" s="32">
        <f t="shared" si="37"/>
        <v>-25.117220055521294</v>
      </c>
      <c r="P61" s="32">
        <f t="shared" si="37"/>
        <v>-26.998641496563557</v>
      </c>
      <c r="Q61" s="32">
        <f t="shared" si="37"/>
        <v>-28.90452084179913</v>
      </c>
      <c r="R61" s="32">
        <f t="shared" si="37"/>
        <v>-30.819241420280076</v>
      </c>
      <c r="S61" s="32">
        <f t="shared" si="37"/>
        <v>-32.716593885594428</v>
      </c>
      <c r="T61" s="32">
        <f t="shared" si="37"/>
        <v>-34.407485762283109</v>
      </c>
      <c r="U61" s="32">
        <f t="shared" si="37"/>
        <v>-36.221486806446059</v>
      </c>
      <c r="V61" s="32">
        <f t="shared" si="37"/>
        <v>-38.004964368273605</v>
      </c>
      <c r="W61" s="32">
        <f t="shared" si="37"/>
        <v>-39.94346022148725</v>
      </c>
      <c r="X61" s="32">
        <f t="shared" si="37"/>
        <v>-42.208015683831448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-3.1017287572692842</v>
      </c>
      <c r="F62" s="32">
        <f t="shared" ref="F62:I62" si="38">IFERROR(((F48/$D48)-1)*100,0)</f>
        <v>-6.0641092377065835</v>
      </c>
      <c r="G62" s="32">
        <f t="shared" si="38"/>
        <v>-8.6997741451441897</v>
      </c>
      <c r="H62" s="32">
        <f t="shared" si="38"/>
        <v>-11.231554416326384</v>
      </c>
      <c r="I62" s="32">
        <f t="shared" si="38"/>
        <v>-13.920696327578463</v>
      </c>
      <c r="J62" s="32">
        <f t="shared" ref="J62:X62" si="39">IFERROR(((J48/$D48)-1)*100,0)</f>
        <v>-16.516604290494907</v>
      </c>
      <c r="K62" s="32">
        <f t="shared" si="39"/>
        <v>-19.160375897991223</v>
      </c>
      <c r="L62" s="32">
        <f t="shared" si="39"/>
        <v>-21.819950287601774</v>
      </c>
      <c r="M62" s="32">
        <f t="shared" si="39"/>
        <v>-24.028820911792891</v>
      </c>
      <c r="N62" s="32">
        <f t="shared" si="39"/>
        <v>-26.480362635652</v>
      </c>
      <c r="O62" s="32">
        <f t="shared" si="39"/>
        <v>-29.126558850910435</v>
      </c>
      <c r="P62" s="32">
        <f t="shared" si="39"/>
        <v>-31.556738202252042</v>
      </c>
      <c r="Q62" s="32">
        <f t="shared" si="39"/>
        <v>-33.703155168872435</v>
      </c>
      <c r="R62" s="32">
        <f t="shared" si="39"/>
        <v>-35.650389654009906</v>
      </c>
      <c r="S62" s="32">
        <f t="shared" si="39"/>
        <v>-37.708638095269144</v>
      </c>
      <c r="T62" s="32">
        <f t="shared" si="39"/>
        <v>-41.217738117517719</v>
      </c>
      <c r="U62" s="32">
        <f t="shared" si="39"/>
        <v>-45.548046715788985</v>
      </c>
      <c r="V62" s="32">
        <f t="shared" si="39"/>
        <v>-49.339920888747635</v>
      </c>
      <c r="W62" s="32">
        <f t="shared" si="39"/>
        <v>-54.997788622877962</v>
      </c>
      <c r="X62" s="32">
        <f t="shared" si="39"/>
        <v>-62.100388705490815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-2.9686788342842996</v>
      </c>
      <c r="F64" s="32">
        <f t="shared" ref="F64:I64" si="41">IFERROR(((F50/$D50)-1)*100,0)</f>
        <v>-4.9182772834424853</v>
      </c>
      <c r="G64" s="32">
        <f t="shared" si="41"/>
        <v>-5.1284321985331278</v>
      </c>
      <c r="H64" s="32">
        <f t="shared" si="41"/>
        <v>-3.2026663794671228</v>
      </c>
      <c r="I64" s="32">
        <f t="shared" si="41"/>
        <v>-0.94500471356175897</v>
      </c>
      <c r="J64" s="32">
        <f t="shared" ref="J64:X64" si="42">IFERROR(((J50/$D50)-1)*100,0)</f>
        <v>2.5127596029905552</v>
      </c>
      <c r="K64" s="32">
        <f t="shared" si="42"/>
        <v>5.4527471229643298</v>
      </c>
      <c r="L64" s="32">
        <f t="shared" si="42"/>
        <v>2.5595072429224874</v>
      </c>
      <c r="M64" s="32">
        <f t="shared" si="42"/>
        <v>3.4447302929673018</v>
      </c>
      <c r="N64" s="32">
        <f t="shared" si="42"/>
        <v>5.7161742015406691</v>
      </c>
      <c r="O64" s="32">
        <f t="shared" si="42"/>
        <v>6.4965726916299982</v>
      </c>
      <c r="P64" s="32">
        <f t="shared" si="42"/>
        <v>8.0986203543436996</v>
      </c>
      <c r="Q64" s="32">
        <f t="shared" si="42"/>
        <v>11.177692190576227</v>
      </c>
      <c r="R64" s="32">
        <f t="shared" si="42"/>
        <v>16.302390312554383</v>
      </c>
      <c r="S64" s="32">
        <f t="shared" si="42"/>
        <v>19.565909978231531</v>
      </c>
      <c r="T64" s="32">
        <f t="shared" si="42"/>
        <v>23.567143505205014</v>
      </c>
      <c r="U64" s="32">
        <f t="shared" si="42"/>
        <v>29.460046277177241</v>
      </c>
      <c r="V64" s="32">
        <f t="shared" si="42"/>
        <v>32.562586292576576</v>
      </c>
      <c r="W64" s="32">
        <f t="shared" si="42"/>
        <v>31.847807806111049</v>
      </c>
      <c r="X64" s="32">
        <f t="shared" si="42"/>
        <v>39.54048300369373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24.495581766629293</v>
      </c>
      <c r="D67" s="30">
        <f>(D8/D7)*100</f>
        <v>22.660436258089849</v>
      </c>
      <c r="E67" s="30">
        <f t="shared" ref="E67:X67" si="43">(E8/E7)*100</f>
        <v>23.220478371813087</v>
      </c>
      <c r="F67" s="30">
        <f t="shared" si="43"/>
        <v>23.185718564307159</v>
      </c>
      <c r="G67" s="30">
        <f t="shared" si="43"/>
        <v>23.276961647633719</v>
      </c>
      <c r="H67" s="30">
        <f t="shared" si="43"/>
        <v>23.397761323438225</v>
      </c>
      <c r="I67" s="30">
        <f t="shared" si="43"/>
        <v>23.443924194380095</v>
      </c>
      <c r="J67" s="30">
        <f t="shared" si="43"/>
        <v>23.715306267823454</v>
      </c>
      <c r="K67" s="30">
        <f t="shared" si="43"/>
        <v>24.048191631727938</v>
      </c>
      <c r="L67" s="30">
        <f t="shared" si="43"/>
        <v>24.144331796529762</v>
      </c>
      <c r="M67" s="30">
        <f t="shared" si="43"/>
        <v>24.162524036726399</v>
      </c>
      <c r="N67" s="30">
        <f t="shared" si="43"/>
        <v>24.419250836709029</v>
      </c>
      <c r="O67" s="30">
        <f t="shared" si="43"/>
        <v>24.350509210338579</v>
      </c>
      <c r="P67" s="30">
        <f t="shared" si="43"/>
        <v>24.459803676469168</v>
      </c>
      <c r="Q67" s="30">
        <f t="shared" si="43"/>
        <v>24.559719181506392</v>
      </c>
      <c r="R67" s="30">
        <f t="shared" si="43"/>
        <v>25.303288621763485</v>
      </c>
      <c r="S67" s="30">
        <f t="shared" si="43"/>
        <v>25.556543737386338</v>
      </c>
      <c r="T67" s="30">
        <f t="shared" si="43"/>
        <v>25.773619125669452</v>
      </c>
      <c r="U67" s="30">
        <f t="shared" si="43"/>
        <v>25.957014365813407</v>
      </c>
      <c r="V67" s="30">
        <f t="shared" si="43"/>
        <v>26.082792077262134</v>
      </c>
      <c r="W67" s="30">
        <f t="shared" si="43"/>
        <v>26.187065417460481</v>
      </c>
      <c r="X67" s="30">
        <f t="shared" si="43"/>
        <v>26.501976756366918</v>
      </c>
    </row>
    <row r="68" spans="1:24" ht="15.75">
      <c r="B68" s="20" t="s">
        <v>38</v>
      </c>
      <c r="C68" s="31">
        <f t="shared" ref="C68:C69" si="44">AVERAGE(D68:X68)</f>
        <v>64.774200069371801</v>
      </c>
      <c r="D68" s="30">
        <f>(D9/D7)*100</f>
        <v>64.004444409931239</v>
      </c>
      <c r="E68" s="30">
        <f t="shared" ref="E68:X68" si="45">(E9/E7)*100</f>
        <v>63.43286694722449</v>
      </c>
      <c r="F68" s="30">
        <f t="shared" si="45"/>
        <v>63.858423863764614</v>
      </c>
      <c r="G68" s="30">
        <f t="shared" si="45"/>
        <v>64.129191109212229</v>
      </c>
      <c r="H68" s="30">
        <f t="shared" si="45"/>
        <v>64.379268826368602</v>
      </c>
      <c r="I68" s="30">
        <f t="shared" si="45"/>
        <v>64.71737764160315</v>
      </c>
      <c r="J68" s="30">
        <f t="shared" si="45"/>
        <v>64.736979126691963</v>
      </c>
      <c r="K68" s="30">
        <f t="shared" si="45"/>
        <v>64.662991724630686</v>
      </c>
      <c r="L68" s="30">
        <f t="shared" si="45"/>
        <v>64.778328688363288</v>
      </c>
      <c r="M68" s="30">
        <f t="shared" si="45"/>
        <v>65.051554424269327</v>
      </c>
      <c r="N68" s="30">
        <f t="shared" si="45"/>
        <v>65.152921730404685</v>
      </c>
      <c r="O68" s="30">
        <f t="shared" si="45"/>
        <v>65.547658701530651</v>
      </c>
      <c r="P68" s="30">
        <f t="shared" si="45"/>
        <v>65.66352215089394</v>
      </c>
      <c r="Q68" s="30">
        <f t="shared" si="45"/>
        <v>65.798974276704442</v>
      </c>
      <c r="R68" s="30">
        <f t="shared" si="45"/>
        <v>64.981005541801011</v>
      </c>
      <c r="S68" s="30">
        <f t="shared" si="45"/>
        <v>64.905313885086315</v>
      </c>
      <c r="T68" s="30">
        <f t="shared" si="45"/>
        <v>64.842299106874052</v>
      </c>
      <c r="U68" s="30">
        <f t="shared" si="45"/>
        <v>64.839029421291045</v>
      </c>
      <c r="V68" s="30">
        <f t="shared" si="45"/>
        <v>64.908701476508583</v>
      </c>
      <c r="W68" s="30">
        <f t="shared" si="45"/>
        <v>64.977116114773494</v>
      </c>
      <c r="X68" s="30">
        <f t="shared" si="45"/>
        <v>64.890232288880057</v>
      </c>
    </row>
    <row r="69" spans="1:24" ht="15.75">
      <c r="B69" s="20" t="s">
        <v>10</v>
      </c>
      <c r="C69" s="31">
        <f t="shared" si="44"/>
        <v>10.730218163998906</v>
      </c>
      <c r="D69" s="30">
        <f t="shared" ref="D69:X69" si="46">(D10/D7)*100</f>
        <v>13.335119331978913</v>
      </c>
      <c r="E69" s="30">
        <f t="shared" si="46"/>
        <v>13.346654680962414</v>
      </c>
      <c r="F69" s="30">
        <f t="shared" si="46"/>
        <v>12.955857571928236</v>
      </c>
      <c r="G69" s="30">
        <f t="shared" si="46"/>
        <v>12.593847243154032</v>
      </c>
      <c r="H69" s="30">
        <f t="shared" si="46"/>
        <v>12.222969850193182</v>
      </c>
      <c r="I69" s="30">
        <f t="shared" si="46"/>
        <v>11.838698164016751</v>
      </c>
      <c r="J69" s="30">
        <f t="shared" si="46"/>
        <v>11.547714605484572</v>
      </c>
      <c r="K69" s="30">
        <f t="shared" si="46"/>
        <v>11.288816643641383</v>
      </c>
      <c r="L69" s="30">
        <f t="shared" si="46"/>
        <v>11.077339515106958</v>
      </c>
      <c r="M69" s="30">
        <f t="shared" si="46"/>
        <v>10.785921539004272</v>
      </c>
      <c r="N69" s="30">
        <f t="shared" si="46"/>
        <v>10.427827432886279</v>
      </c>
      <c r="O69" s="30">
        <f t="shared" si="46"/>
        <v>10.10183208813077</v>
      </c>
      <c r="P69" s="30">
        <f t="shared" si="46"/>
        <v>9.8766741726369016</v>
      </c>
      <c r="Q69" s="30">
        <f t="shared" si="46"/>
        <v>9.6413065417891719</v>
      </c>
      <c r="R69" s="30">
        <f t="shared" si="46"/>
        <v>9.7157058364354842</v>
      </c>
      <c r="S69" s="30">
        <f t="shared" si="46"/>
        <v>9.5381423775273468</v>
      </c>
      <c r="T69" s="30">
        <f t="shared" si="46"/>
        <v>9.3840817674564736</v>
      </c>
      <c r="U69" s="30">
        <f t="shared" si="46"/>
        <v>9.203956212895541</v>
      </c>
      <c r="V69" s="30">
        <f t="shared" si="46"/>
        <v>9.0085064462292852</v>
      </c>
      <c r="W69" s="30">
        <f t="shared" si="46"/>
        <v>8.8358184677660176</v>
      </c>
      <c r="X69" s="30">
        <f t="shared" si="46"/>
        <v>8.6077909547530123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42.460354935962926</v>
      </c>
      <c r="D72" s="30">
        <f>(D13/D$10)*100</f>
        <v>43.066937119009133</v>
      </c>
      <c r="E72" s="30">
        <f t="shared" ref="E72:X72" si="47">(E13/E$10)*100</f>
        <v>42.989891053245543</v>
      </c>
      <c r="F72" s="30">
        <f t="shared" si="47"/>
        <v>42.786111801086285</v>
      </c>
      <c r="G72" s="30">
        <f t="shared" si="47"/>
        <v>42.563819981685683</v>
      </c>
      <c r="H72" s="30">
        <f t="shared" si="47"/>
        <v>42.340497698643659</v>
      </c>
      <c r="I72" s="30">
        <f t="shared" si="47"/>
        <v>42.229242217170615</v>
      </c>
      <c r="J72" s="30">
        <f t="shared" si="47"/>
        <v>42.316025681740918</v>
      </c>
      <c r="K72" s="30">
        <f t="shared" si="47"/>
        <v>42.70642285928168</v>
      </c>
      <c r="L72" s="30">
        <f t="shared" si="47"/>
        <v>43.130883499626698</v>
      </c>
      <c r="M72" s="30">
        <f t="shared" si="47"/>
        <v>42.912631357679324</v>
      </c>
      <c r="N72" s="30">
        <f t="shared" si="47"/>
        <v>42.050679444562768</v>
      </c>
      <c r="O72" s="30">
        <f t="shared" si="47"/>
        <v>41.843304675255254</v>
      </c>
      <c r="P72" s="30">
        <f t="shared" si="47"/>
        <v>41.748383567849629</v>
      </c>
      <c r="Q72" s="30">
        <f t="shared" si="47"/>
        <v>41.729154337830046</v>
      </c>
      <c r="R72" s="30">
        <f t="shared" si="47"/>
        <v>42.024822682326615</v>
      </c>
      <c r="S72" s="30">
        <f t="shared" si="47"/>
        <v>41.935583446815485</v>
      </c>
      <c r="T72" s="30">
        <f t="shared" si="47"/>
        <v>42.180037748333461</v>
      </c>
      <c r="U72" s="30">
        <f t="shared" si="47"/>
        <v>42.434882441356002</v>
      </c>
      <c r="V72" s="30">
        <f t="shared" si="47"/>
        <v>42.684055676852957</v>
      </c>
      <c r="W72" s="30">
        <f t="shared" si="47"/>
        <v>42.953277617856159</v>
      </c>
      <c r="X72" s="30">
        <f t="shared" si="47"/>
        <v>43.040808747013401</v>
      </c>
    </row>
    <row r="73" spans="1:24" ht="15.75">
      <c r="A73" s="36"/>
      <c r="B73" s="10" t="s">
        <v>11</v>
      </c>
      <c r="C73" s="31">
        <f>AVERAGE(D73:X73)</f>
        <v>51.882705296528606</v>
      </c>
      <c r="D73" s="30">
        <f>(D16/D$10)*100</f>
        <v>50.715466133062201</v>
      </c>
      <c r="E73" s="30">
        <f t="shared" ref="E73:X73" si="48">(E16/E$10)*100</f>
        <v>50.840831797239069</v>
      </c>
      <c r="F73" s="30">
        <f t="shared" si="48"/>
        <v>51.083983149052514</v>
      </c>
      <c r="G73" s="30">
        <f>(G16/G$10)*100</f>
        <v>51.340956808923622</v>
      </c>
      <c r="H73" s="30">
        <f t="shared" si="48"/>
        <v>51.595936115274142</v>
      </c>
      <c r="I73" s="30">
        <f t="shared" si="48"/>
        <v>51.752117761758718</v>
      </c>
      <c r="J73" s="30">
        <f t="shared" si="48"/>
        <v>51.728173747143366</v>
      </c>
      <c r="K73" s="30">
        <f t="shared" si="48"/>
        <v>51.432822366066112</v>
      </c>
      <c r="L73" s="30">
        <f t="shared" si="48"/>
        <v>51.10640744392375</v>
      </c>
      <c r="M73" s="30">
        <f t="shared" si="48"/>
        <v>51.351317117938052</v>
      </c>
      <c r="N73" s="30">
        <f t="shared" si="48"/>
        <v>52.185242025391467</v>
      </c>
      <c r="O73" s="30">
        <f t="shared" si="48"/>
        <v>52.432122183794547</v>
      </c>
      <c r="P73" s="30">
        <f t="shared" si="48"/>
        <v>52.578882084707956</v>
      </c>
      <c r="Q73" s="30">
        <f t="shared" si="48"/>
        <v>52.659418221981525</v>
      </c>
      <c r="R73" s="30">
        <f t="shared" si="48"/>
        <v>52.458521611308825</v>
      </c>
      <c r="S73" s="30">
        <f t="shared" si="48"/>
        <v>52.613593648150051</v>
      </c>
      <c r="T73" s="30">
        <f t="shared" si="48"/>
        <v>52.487019633010014</v>
      </c>
      <c r="U73" s="30">
        <f t="shared" si="48"/>
        <v>52.379470838744666</v>
      </c>
      <c r="V73" s="30">
        <f t="shared" si="48"/>
        <v>52.270737534945077</v>
      </c>
      <c r="W73" s="30">
        <f t="shared" si="48"/>
        <v>52.192016830620737</v>
      </c>
      <c r="X73" s="30">
        <f t="shared" si="48"/>
        <v>52.33177417406435</v>
      </c>
    </row>
    <row r="74" spans="1:24" ht="15.75">
      <c r="A74" s="36"/>
      <c r="B74" s="10" t="s">
        <v>12</v>
      </c>
      <c r="C74" s="31">
        <f>AVERAGE(D74:X74)</f>
        <v>4.3692301963289584</v>
      </c>
      <c r="D74" s="30">
        <f>(D19/D$10)*100</f>
        <v>4.7229904932187843</v>
      </c>
      <c r="E74" s="30">
        <f t="shared" ref="E74:X74" si="49">(E19/E$10)*100</f>
        <v>4.6902640210004716</v>
      </c>
      <c r="F74" s="30">
        <f t="shared" si="49"/>
        <v>4.6632072983420914</v>
      </c>
      <c r="G74" s="30">
        <f t="shared" si="49"/>
        <v>4.6373061753174376</v>
      </c>
      <c r="H74" s="30">
        <f t="shared" si="49"/>
        <v>4.6143821404179546</v>
      </c>
      <c r="I74" s="30">
        <f t="shared" si="49"/>
        <v>4.5849135463334321</v>
      </c>
      <c r="J74" s="30">
        <f t="shared" si="49"/>
        <v>4.5422948326214643</v>
      </c>
      <c r="K74" s="30">
        <f t="shared" si="49"/>
        <v>4.4769256976688414</v>
      </c>
      <c r="L74" s="30">
        <f t="shared" si="49"/>
        <v>4.4108083259928712</v>
      </c>
      <c r="M74" s="30">
        <f t="shared" si="49"/>
        <v>4.3944516896784549</v>
      </c>
      <c r="N74" s="30">
        <f t="shared" si="49"/>
        <v>4.4234763830403727</v>
      </c>
      <c r="O74" s="30">
        <f t="shared" si="49"/>
        <v>4.4051783125756687</v>
      </c>
      <c r="P74" s="30">
        <f t="shared" si="49"/>
        <v>4.3747655233719094</v>
      </c>
      <c r="Q74" s="30">
        <f t="shared" si="49"/>
        <v>4.3328335970829972</v>
      </c>
      <c r="R74" s="30">
        <f t="shared" si="49"/>
        <v>4.2620910490415538</v>
      </c>
      <c r="S74" s="30">
        <f t="shared" si="49"/>
        <v>4.2157239672938234</v>
      </c>
      <c r="T74" s="30">
        <f t="shared" si="49"/>
        <v>4.1546858783393628</v>
      </c>
      <c r="U74" s="30">
        <f t="shared" si="49"/>
        <v>4.0826165561743171</v>
      </c>
      <c r="V74" s="30">
        <f t="shared" si="49"/>
        <v>4.0086050306437651</v>
      </c>
      <c r="W74" s="30">
        <f t="shared" si="49"/>
        <v>3.9241732628537078</v>
      </c>
      <c r="X74" s="30">
        <f t="shared" si="49"/>
        <v>3.8321403418988327</v>
      </c>
    </row>
    <row r="75" spans="1:24" ht="15.75">
      <c r="A75" s="36"/>
      <c r="B75" s="10" t="s">
        <v>16</v>
      </c>
      <c r="C75" s="31">
        <f>AVERAGE(D75:X75)</f>
        <v>1.2877095711795132</v>
      </c>
      <c r="D75" s="35">
        <f>(D23/D$10)*100</f>
        <v>1.4946062547098689</v>
      </c>
      <c r="E75" s="35">
        <f t="shared" ref="E75:X75" si="50">(E23/E$10)*100</f>
        <v>1.479013128514902</v>
      </c>
      <c r="F75" s="35">
        <f t="shared" si="50"/>
        <v>1.4666977515191015</v>
      </c>
      <c r="G75" s="35">
        <f t="shared" si="50"/>
        <v>1.4579170340732666</v>
      </c>
      <c r="H75" s="35">
        <f t="shared" si="50"/>
        <v>1.4491840456642398</v>
      </c>
      <c r="I75" s="35">
        <f t="shared" si="50"/>
        <v>1.433726474737228</v>
      </c>
      <c r="J75" s="35">
        <f t="shared" si="50"/>
        <v>1.4135057384942311</v>
      </c>
      <c r="K75" s="35">
        <f t="shared" si="50"/>
        <v>1.3838290769833472</v>
      </c>
      <c r="L75" s="35">
        <f t="shared" si="50"/>
        <v>1.3519007304566781</v>
      </c>
      <c r="M75" s="35">
        <f t="shared" si="50"/>
        <v>1.3415998347041749</v>
      </c>
      <c r="N75" s="35">
        <f t="shared" si="50"/>
        <v>1.3406021470053997</v>
      </c>
      <c r="O75" s="35">
        <f t="shared" si="50"/>
        <v>1.3193948283745214</v>
      </c>
      <c r="P75" s="35">
        <f t="shared" si="50"/>
        <v>1.2979688240705276</v>
      </c>
      <c r="Q75" s="35">
        <f t="shared" si="50"/>
        <v>1.2785938431054411</v>
      </c>
      <c r="R75" s="35">
        <f t="shared" si="50"/>
        <v>1.2545646573230074</v>
      </c>
      <c r="S75" s="35">
        <f t="shared" si="50"/>
        <v>1.2350989377406489</v>
      </c>
      <c r="T75" s="35">
        <f t="shared" si="50"/>
        <v>1.1782567403171744</v>
      </c>
      <c r="U75" s="35">
        <f t="shared" si="50"/>
        <v>1.1030301637250108</v>
      </c>
      <c r="V75" s="35">
        <f t="shared" si="50"/>
        <v>1.0366017575581872</v>
      </c>
      <c r="W75" s="35">
        <f t="shared" si="50"/>
        <v>0.93053228866941218</v>
      </c>
      <c r="X75" s="35">
        <f t="shared" si="50"/>
        <v>0.79527673702340529</v>
      </c>
    </row>
    <row r="76" spans="1:24">
      <c r="C76" s="31"/>
    </row>
    <row r="147" spans="4:24">
      <c r="D147">
        <v>14144027793.91013</v>
      </c>
      <c r="E147">
        <v>12137577678.47126</v>
      </c>
      <c r="F147">
        <v>12913368562.053801</v>
      </c>
      <c r="G147">
        <v>14038222576.375031</v>
      </c>
      <c r="H147">
        <v>15087122643.111151</v>
      </c>
      <c r="I147">
        <v>15795256350.41707</v>
      </c>
      <c r="J147">
        <v>17692993101.678539</v>
      </c>
      <c r="K147">
        <v>19723136058.87418</v>
      </c>
      <c r="L147">
        <v>17519787309.0425</v>
      </c>
      <c r="M147">
        <v>16486483074.766621</v>
      </c>
      <c r="N147">
        <v>18375961304.46196</v>
      </c>
      <c r="O147">
        <v>17866554252.744801</v>
      </c>
      <c r="P147">
        <v>18392947731.882809</v>
      </c>
      <c r="Q147">
        <v>19616787898.179909</v>
      </c>
      <c r="R147">
        <v>20039693048.618328</v>
      </c>
      <c r="S147">
        <v>20512442855.869942</v>
      </c>
      <c r="T147">
        <v>21618295274.08049</v>
      </c>
      <c r="U147">
        <v>22751107695.347229</v>
      </c>
      <c r="V147">
        <v>23467888489.779869</v>
      </c>
      <c r="W147">
        <v>23057578606.919128</v>
      </c>
      <c r="X147">
        <v>27452435291.167091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Wealth_PHL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2014-12-03T13:25:09Z</dcterms:modified>
</cp:coreProperties>
</file>