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PRT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<sst xmlns="http://schemas.openxmlformats.org/spreadsheetml/2006/main" count="95" uniqueCount="65">
  <si>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</si>
  <si>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</si>
  <si>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</si>
  <si>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</si>
  <si>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</si>
  <si>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</si>
  <si>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</si>
  <si>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</si>
  <si>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</si>
  <si>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</si>
  <si>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</si>
  <si>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</si>
  <si>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</si>
  <si>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</si>
  <si>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</si>
  <si>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</si>
  <si>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</si>
  <si>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</si>
  <si>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</si>
  <si>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</si>
  <si>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</si>
  <si>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</si>
  <si>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</si>
  <si>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</si>
  <si>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</si>
  <si>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</si>
  <si>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</si>
  <si>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</si>
  <si>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</si>
  <si>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</si>
  <si>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</si>
  <si>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</si>
  <si>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</si>
  <si>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</si>
  <si>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</si>
  <si>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</si>
  <si>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</si>
  <si>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</si>
  <si>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</si>
  <si>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</si>
  <si>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</si>
  <si>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</si>
  <si>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</si>
  <si>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</si>
  <si>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</si>
  <si>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</si>
  <si>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</si>
  <si>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</si>
  <si>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</si>
  <si>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</si>
  <si>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</si>
  <si>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</si>
  <si>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</si>
  <si>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</si>
  <si>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</si>
  <si>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</si>
  <si>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</si>
  <si>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</si>
  <si>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</si>
  <si>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</si>
  <si>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</si>
  <si>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</si>
  <si>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</si>
  <si>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Portugal</t>
  </si>
  <si>
    <t>PRT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</si>
</sst>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Wealth_PRT!$B$54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Wealth_PRT!$D$52:$X$52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Wealth_PRT!$D$54:$X$54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3.5745819347180685</c:v>
                </c:pt>
                <c:pt idx="2">
                  <c:v>7.1749094675662706</c:v>
                </c:pt>
                <c:pt idx="3">
                  <c:v>10.031942271407445</c:v>
                </c:pt>
                <c:pt idx="4">
                  <c:v>12.898303059461846</c:v>
                </c:pt>
                <c:pt idx="5">
                  <c:v>16.129532748733034</c:v>
                </c:pt>
                <c:pt idx="6">
                  <c:v>19.661617919825058</c:v>
                </c:pt>
                <c:pt idx="7">
                  <c:v>24.235912730248167</c:v>
                </c:pt>
                <c:pt idx="8">
                  <c:v>29.743748189294372</c:v>
                </c:pt>
                <c:pt idx="9">
                  <c:v>35.630891870993288</c:v>
                </c:pt>
                <c:pt idx="10">
                  <c:v>41.655407823106948</c:v>
                </c:pt>
                <c:pt idx="11">
                  <c:v>47.427655488179575</c:v>
                </c:pt>
                <c:pt idx="12">
                  <c:v>52.519352366079964</c:v>
                </c:pt>
                <c:pt idx="13">
                  <c:v>56.533194943698639</c:v>
                </c:pt>
                <c:pt idx="14">
                  <c:v>60.359806982292817</c:v>
                </c:pt>
                <c:pt idx="15">
                  <c:v>63.989828861954301</c:v>
                </c:pt>
                <c:pt idx="16">
                  <c:v>67.340388346589421</c:v>
                </c:pt>
                <c:pt idx="17">
                  <c:v>70.834285165018059</c:v>
                </c:pt>
                <c:pt idx="18">
                  <c:v>74.183723274039565</c:v>
                </c:pt>
                <c:pt idx="19">
                  <c:v>76.236161779789313</c:v>
                </c:pt>
                <c:pt idx="20" formatCode="_(* #,##0.0000_);_(* \(#,##0.0000\);_(* &quot;-&quot;??_);_(@_)">
                  <c:v>77.802821179145212</c:v>
                </c:pt>
              </c:numCache>
            </c:numRef>
          </c:val>
        </c:ser>
        <c:ser>
          <c:idx val="1"/>
          <c:order val="1"/>
          <c:tx>
            <c:strRef>
              <c:f>Wealth_PRT!$B$55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Wealth_PRT!$D$52:$X$52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Wealth_PRT!$D$55:$X$55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1.8550095317621862</c:v>
                </c:pt>
                <c:pt idx="2">
                  <c:v>1.490674423122762</c:v>
                </c:pt>
                <c:pt idx="3">
                  <c:v>2.1350404125600742</c:v>
                </c:pt>
                <c:pt idx="4">
                  <c:v>3.1042440095701673</c:v>
                </c:pt>
                <c:pt idx="5">
                  <c:v>3.3472883583932189</c:v>
                </c:pt>
                <c:pt idx="6">
                  <c:v>4.4001824370869524</c:v>
                </c:pt>
                <c:pt idx="7">
                  <c:v>5.5544371119809588</c:v>
                </c:pt>
                <c:pt idx="8">
                  <c:v>6.1657377093416788</c:v>
                </c:pt>
                <c:pt idx="9">
                  <c:v>6.8528751694977075</c:v>
                </c:pt>
                <c:pt idx="10">
                  <c:v>7.7672946006888122</c:v>
                </c:pt>
                <c:pt idx="11">
                  <c:v>8.3127508923366289</c:v>
                </c:pt>
                <c:pt idx="12">
                  <c:v>8.8015600115173065</c:v>
                </c:pt>
                <c:pt idx="13">
                  <c:v>9.1141589613006104</c:v>
                </c:pt>
                <c:pt idx="14">
                  <c:v>7.2546395018914911</c:v>
                </c:pt>
                <c:pt idx="15">
                  <c:v>7.8164931973569773</c:v>
                </c:pt>
                <c:pt idx="16">
                  <c:v>8.4938419473537419</c:v>
                </c:pt>
                <c:pt idx="17">
                  <c:v>9.189513908942736</c:v>
                </c:pt>
                <c:pt idx="18">
                  <c:v>9.6478554696449734</c:v>
                </c:pt>
                <c:pt idx="19">
                  <c:v>9.7730921010322103</c:v>
                </c:pt>
                <c:pt idx="20">
                  <c:v>10.596885389630684</c:v>
                </c:pt>
              </c:numCache>
            </c:numRef>
          </c:val>
        </c:ser>
        <c:ser>
          <c:idx val="2"/>
          <c:order val="2"/>
          <c:tx>
            <c:strRef>
              <c:f>Wealth_PRT!$B$56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Wealth_PRT!$D$52:$X$52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Wealth_PRT!$D$56:$X$56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-0.38447937543792943</c:v>
                </c:pt>
                <c:pt idx="2">
                  <c:v>-0.90158198636551834</c:v>
                </c:pt>
                <c:pt idx="3">
                  <c:v>0.12910302047837163</c:v>
                </c:pt>
                <c:pt idx="4">
                  <c:v>-5.5519887390453881E-2</c:v>
                </c:pt>
                <c:pt idx="5">
                  <c:v>-0.49835274766276694</c:v>
                </c:pt>
                <c:pt idx="6">
                  <c:v>-3.1010506118073433</c:v>
                </c:pt>
                <c:pt idx="7">
                  <c:v>-5.056186413657759</c:v>
                </c:pt>
                <c:pt idx="8">
                  <c:v>-2.5745033068460876</c:v>
                </c:pt>
                <c:pt idx="9">
                  <c:v>-1.3555569700804737</c:v>
                </c:pt>
                <c:pt idx="10">
                  <c:v>-1.7964002423118686</c:v>
                </c:pt>
                <c:pt idx="11">
                  <c:v>-2.9232858471195389</c:v>
                </c:pt>
                <c:pt idx="12">
                  <c:v>-2.9160060182205294</c:v>
                </c:pt>
                <c:pt idx="13">
                  <c:v>-4.0309215854105744</c:v>
                </c:pt>
                <c:pt idx="14">
                  <c:v>-4.5799813302808463</c:v>
                </c:pt>
                <c:pt idx="15">
                  <c:v>-5.1231100205567763</c:v>
                </c:pt>
                <c:pt idx="16">
                  <c:v>-6.1975540636995401</c:v>
                </c:pt>
                <c:pt idx="17">
                  <c:v>-7.9441984153257543</c:v>
                </c:pt>
                <c:pt idx="18">
                  <c:v>-6.9095561948437911</c:v>
                </c:pt>
                <c:pt idx="19">
                  <c:v>-7.4629532554331801</c:v>
                </c:pt>
                <c:pt idx="20">
                  <c:v>-8.3322009814899349</c:v>
                </c:pt>
              </c:numCache>
            </c:numRef>
          </c:val>
        </c:ser>
        <c:ser>
          <c:idx val="4"/>
          <c:order val="3"/>
          <c:tx>
            <c:strRef>
              <c:f>Wealth_PRT!$B$53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Wealth_PRT!$D$52:$X$52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Wealth_PRT!$D$53:$X$53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2.1294309241634224</c:v>
                </c:pt>
                <c:pt idx="2">
                  <c:v>2.4666547691818641</c:v>
                </c:pt>
                <c:pt idx="3">
                  <c:v>3.5090386939067075</c:v>
                </c:pt>
                <c:pt idx="4">
                  <c:v>4.7990998340711855</c:v>
                </c:pt>
                <c:pt idx="5">
                  <c:v>5.5630701340871447</c:v>
                </c:pt>
                <c:pt idx="6">
                  <c:v>7.0057460943202532</c:v>
                </c:pt>
                <c:pt idx="7">
                  <c:v>8.7242721544180881</c:v>
                </c:pt>
                <c:pt idx="8">
                  <c:v>10.230322563072058</c:v>
                </c:pt>
                <c:pt idx="9">
                  <c:v>11.847677492091435</c:v>
                </c:pt>
                <c:pt idx="10">
                  <c:v>13.650426959657636</c:v>
                </c:pt>
                <c:pt idx="11">
                  <c:v>15.100567628953886</c:v>
                </c:pt>
                <c:pt idx="12">
                  <c:v>16.399691992925657</c:v>
                </c:pt>
                <c:pt idx="13">
                  <c:v>17.349581485090184</c:v>
                </c:pt>
                <c:pt idx="14">
                  <c:v>16.517257561848233</c:v>
                </c:pt>
                <c:pt idx="15">
                  <c:v>17.60847388433784</c:v>
                </c:pt>
                <c:pt idx="16">
                  <c:v>18.736199489494677</c:v>
                </c:pt>
                <c:pt idx="17">
                  <c:v>19.894947715846769</c:v>
                </c:pt>
                <c:pt idx="18">
                  <c:v>20.874327112324131</c:v>
                </c:pt>
                <c:pt idx="19">
                  <c:v>21.332283262059427</c:v>
                </c:pt>
                <c:pt idx="20">
                  <c:v>22.264658377367439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Wealth_PRT!$D$64:$X$64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4.1493616628067942</c:v>
                </c:pt>
                <c:pt idx="2">
                  <c:v>4.9071255408523307</c:v>
                </c:pt>
                <c:pt idx="3">
                  <c:v>2.2911525443895853</c:v>
                </c:pt>
                <c:pt idx="4">
                  <c:v>2.772064612009828</c:v>
                </c:pt>
                <c:pt idx="5">
                  <c:v>6.6718854891557156</c:v>
                </c:pt>
                <c:pt idx="6">
                  <c:v>10.096215165609191</c:v>
                </c:pt>
                <c:pt idx="7">
                  <c:v>14.446032813497677</c:v>
                </c:pt>
                <c:pt idx="8">
                  <c:v>19.743672445286741</c:v>
                </c:pt>
                <c:pt idx="9">
                  <c:v>24.125468416391161</c:v>
                </c:pt>
                <c:pt idx="10">
                  <c:v>28.467878144260528</c:v>
                </c:pt>
                <c:pt idx="11">
                  <c:v>30.445036710982933</c:v>
                </c:pt>
                <c:pt idx="12">
                  <c:v>30.823455478753736</c:v>
                </c:pt>
                <c:pt idx="13">
                  <c:v>29.078063930449026</c:v>
                </c:pt>
                <c:pt idx="14">
                  <c:v>30.58458793736818</c:v>
                </c:pt>
                <c:pt idx="15">
                  <c:v>31.106141780901385</c:v>
                </c:pt>
                <c:pt idx="16">
                  <c:v>32.566849473294447</c:v>
                </c:pt>
                <c:pt idx="17">
                  <c:v>35.340661396047615</c:v>
                </c:pt>
                <c:pt idx="18">
                  <c:v>34.991008270121227</c:v>
                </c:pt>
                <c:pt idx="19">
                  <c:v>31.328951521098624</c:v>
                </c:pt>
                <c:pt idx="20">
                  <c:v>32.923488956557634</c:v>
                </c:pt>
              </c:numCache>
            </c:numRef>
          </c:val>
        </c:ser>
        <c:marker val="1"/>
        <c:axId val="75381760"/>
        <c:axId val="75391744"/>
      </c:lineChart>
      <c:catAx>
        <c:axId val="7538176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391744"/>
        <c:crosses val="autoZero"/>
        <c:auto val="1"/>
        <c:lblAlgn val="ctr"/>
        <c:lblOffset val="100"/>
      </c:catAx>
      <c:valAx>
        <c:axId val="7539174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5381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Wealth_PRT!$B$40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Wealth_PRT!$D$38:$X$38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Wealth_PRT!$D$40:$X$40</c:f>
              <c:numCache>
                <c:formatCode>_(* #,##0_);_(* \(#,##0\);_(* "-"??_);_(@_)</c:formatCode>
                <c:ptCount val="21"/>
                <c:pt idx="0">
                  <c:v>39599.284664666513</c:v>
                </c:pt>
                <c:pt idx="1">
                  <c:v>41014.793540567262</c:v>
                </c:pt>
                <c:pt idx="2">
                  <c:v>42440.497489160189</c:v>
                </c:pt>
                <c:pt idx="3">
                  <c:v>43571.862042116161</c:v>
                </c:pt>
                <c:pt idx="4">
                  <c:v>44706.920410094201</c:v>
                </c:pt>
                <c:pt idx="5">
                  <c:v>45986.464252917918</c:v>
                </c:pt>
                <c:pt idx="6">
                  <c:v>47385.144714417118</c:v>
                </c:pt>
                <c:pt idx="7">
                  <c:v>49196.532737797635</c:v>
                </c:pt>
                <c:pt idx="8">
                  <c:v>51377.596180086781</c:v>
                </c:pt>
                <c:pt idx="9">
                  <c:v>53708.862965220666</c:v>
                </c:pt>
                <c:pt idx="10">
                  <c:v>56094.528186766394</c:v>
                </c:pt>
                <c:pt idx="11">
                  <c:v>58380.296971208074</c:v>
                </c:pt>
                <c:pt idx="12">
                  <c:v>60396.572512149782</c:v>
                </c:pt>
                <c:pt idx="13">
                  <c:v>61986.025460452591</c:v>
                </c:pt>
                <c:pt idx="14">
                  <c:v>63501.336454627897</c:v>
                </c:pt>
                <c:pt idx="15">
                  <c:v>64938.799152144733</c:v>
                </c:pt>
                <c:pt idx="16">
                  <c:v>66265.59674032437</c:v>
                </c:pt>
                <c:pt idx="17">
                  <c:v>67649.154887343655</c:v>
                </c:pt>
                <c:pt idx="18">
                  <c:v>68975.50841880191</c:v>
                </c:pt>
                <c:pt idx="19">
                  <c:v>69788.259385260972</c:v>
                </c:pt>
                <c:pt idx="20">
                  <c:v>70408.645300537668</c:v>
                </c:pt>
              </c:numCache>
            </c:numRef>
          </c:val>
        </c:ser>
        <c:ser>
          <c:idx val="1"/>
          <c:order val="1"/>
          <c:tx>
            <c:strRef>
              <c:f>Wealth_PRT!$B$41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Wealth_PRT!$D$38:$X$38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Wealth_PRT!$D$41:$X$41</c:f>
              <c:numCache>
                <c:formatCode>General</c:formatCode>
                <c:ptCount val="21"/>
                <c:pt idx="0">
                  <c:v>180451.49323092535</c:v>
                </c:pt>
                <c:pt idx="1">
                  <c:v>183798.88563056622</c:v>
                </c:pt>
                <c:pt idx="2">
                  <c:v>183141.43748666186</c:v>
                </c:pt>
                <c:pt idx="3">
                  <c:v>184304.20553647372</c:v>
                </c:pt>
                <c:pt idx="4">
                  <c:v>186053.14789972626</c:v>
                </c:pt>
                <c:pt idx="5">
                  <c:v>186491.72505639086</c:v>
                </c:pt>
                <c:pt idx="6">
                  <c:v>188391.68814353368</c:v>
                </c:pt>
                <c:pt idx="7">
                  <c:v>190474.55794006769</c:v>
                </c:pt>
                <c:pt idx="8">
                  <c:v>191577.65899613468</c:v>
                </c:pt>
                <c:pt idx="9">
                  <c:v>192817.60880353526</c:v>
                </c:pt>
                <c:pt idx="10">
                  <c:v>194467.69232151334</c:v>
                </c:pt>
                <c:pt idx="11">
                  <c:v>195451.97634471388</c:v>
                </c:pt>
                <c:pt idx="12">
                  <c:v>196334.03969932432</c:v>
                </c:pt>
                <c:pt idx="13">
                  <c:v>196898.1291720325</c:v>
                </c:pt>
                <c:pt idx="14">
                  <c:v>193542.59854060912</c:v>
                </c:pt>
                <c:pt idx="15">
                  <c:v>194556.47192384972</c:v>
                </c:pt>
                <c:pt idx="16">
                  <c:v>195778.75785759988</c:v>
                </c:pt>
                <c:pt idx="17">
                  <c:v>197034.1083002761</c:v>
                </c:pt>
                <c:pt idx="18">
                  <c:v>197861.19249066123</c:v>
                </c:pt>
                <c:pt idx="19">
                  <c:v>198087.18386207157</c:v>
                </c:pt>
                <c:pt idx="20">
                  <c:v>199573.7311524837</c:v>
                </c:pt>
              </c:numCache>
            </c:numRef>
          </c:val>
        </c:ser>
        <c:ser>
          <c:idx val="2"/>
          <c:order val="2"/>
          <c:tx>
            <c:strRef>
              <c:f>Wealth_PRT!$B$42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Wealth_PRT!$D$38:$X$38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Wealth_PRT!$D$42:$X$42</c:f>
              <c:numCache>
                <c:formatCode>_(* #,##0_);_(* \(#,##0\);_(* "-"??_);_(@_)</c:formatCode>
                <c:ptCount val="21"/>
                <c:pt idx="0">
                  <c:v>3065.8198975077767</c:v>
                </c:pt>
                <c:pt idx="1">
                  <c:v>3054.032452313787</c:v>
                </c:pt>
                <c:pt idx="2">
                  <c:v>3038.1790175774368</c:v>
                </c:pt>
                <c:pt idx="3">
                  <c:v>3069.7779635978859</c:v>
                </c:pt>
                <c:pt idx="4">
                  <c:v>3064.1177577530862</c:v>
                </c:pt>
                <c:pt idx="5">
                  <c:v>3050.5412998101547</c:v>
                </c:pt>
                <c:pt idx="6">
                  <c:v>2970.7472708192004</c:v>
                </c:pt>
                <c:pt idx="7">
                  <c:v>2910.8063283827723</c:v>
                </c:pt>
                <c:pt idx="8">
                  <c:v>2986.8902628644937</c:v>
                </c:pt>
                <c:pt idx="9">
                  <c:v>3024.2609621969959</c:v>
                </c:pt>
                <c:pt idx="10">
                  <c:v>3010.7455014401016</c:v>
                </c:pt>
                <c:pt idx="11">
                  <c:v>2976.1972183457569</c:v>
                </c:pt>
                <c:pt idx="12">
                  <c:v>2976.4204047886474</c:v>
                </c:pt>
                <c:pt idx="13">
                  <c:v>2942.2391014893233</c:v>
                </c:pt>
                <c:pt idx="14">
                  <c:v>2925.4059185818851</c:v>
                </c:pt>
                <c:pt idx="15">
                  <c:v>2908.7545711263324</c:v>
                </c:pt>
                <c:pt idx="16">
                  <c:v>2875.8140518640744</c:v>
                </c:pt>
                <c:pt idx="17">
                  <c:v>2822.2650817932222</c:v>
                </c:pt>
                <c:pt idx="18">
                  <c:v>2853.9853488567746</c:v>
                </c:pt>
                <c:pt idx="19">
                  <c:v>2837.019191661002</c:v>
                </c:pt>
                <c:pt idx="20">
                  <c:v>2810.3696219169201</c:v>
                </c:pt>
              </c:numCache>
            </c:numRef>
          </c:val>
        </c:ser>
        <c:overlap val="100"/>
        <c:axId val="78390784"/>
        <c:axId val="78392320"/>
      </c:barChart>
      <c:catAx>
        <c:axId val="7839078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8392320"/>
        <c:crosses val="autoZero"/>
        <c:auto val="1"/>
        <c:lblAlgn val="ctr"/>
        <c:lblOffset val="100"/>
      </c:catAx>
      <c:valAx>
        <c:axId val="7839232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8390784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Wealth_PRT!$B$67:$B$69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Wealth_PRT!$C$67:$C$69</c:f>
              <c:numCache>
                <c:formatCode>_(* #,##0_);_(* \(#,##0\);_(* "-"??_);_(@_)</c:formatCode>
                <c:ptCount val="3"/>
                <c:pt idx="0">
                  <c:v>22.037601880868195</c:v>
                </c:pt>
                <c:pt idx="1">
                  <c:v>76.773085592380113</c:v>
                </c:pt>
                <c:pt idx="2">
                  <c:v>1.189312526751698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Wealth_PRT!$B$72:$B$75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Wealth_PRT!$C$72:$C$75</c:f>
              <c:numCache>
                <c:formatCode>_(* #,##0_);_(* \(#,##0\);_(* "-"??_);_(@_)</c:formatCode>
                <c:ptCount val="4"/>
                <c:pt idx="0">
                  <c:v>51.452062063123243</c:v>
                </c:pt>
                <c:pt idx="1">
                  <c:v>48.407855951968841</c:v>
                </c:pt>
                <c:pt idx="2">
                  <c:v>0</c:v>
                </c:pt>
                <c:pt idx="3">
                  <c:v>0.14008198490789248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2214538659713.6616</v>
      </c>
      <c r="E7" s="13">
        <f t="shared" ref="E7:X7" si="0">+E8+E9+E10</f>
        <v>2266448139754.7773</v>
      </c>
      <c r="F7" s="13">
        <f t="shared" si="0"/>
        <v>2282101752669.9795</v>
      </c>
      <c r="G7" s="13">
        <f t="shared" si="0"/>
        <v>2315964430836.646</v>
      </c>
      <c r="H7" s="13">
        <f t="shared" si="0"/>
        <v>2356374458656.9043</v>
      </c>
      <c r="I7" s="13">
        <f t="shared" si="0"/>
        <v>2384714972279.6836</v>
      </c>
      <c r="J7" s="13">
        <f t="shared" si="0"/>
        <v>2427834647222.9878</v>
      </c>
      <c r="K7" s="13">
        <f t="shared" si="0"/>
        <v>2477071915843.8579</v>
      </c>
      <c r="L7" s="13">
        <f t="shared" si="0"/>
        <v>2521481019718.0854</v>
      </c>
      <c r="M7" s="13">
        <f t="shared" si="0"/>
        <v>2568792391889.1626</v>
      </c>
      <c r="N7" s="13">
        <f t="shared" si="0"/>
        <v>2620983173426.3604</v>
      </c>
      <c r="O7" s="13">
        <f t="shared" si="0"/>
        <v>2665609262878.8887</v>
      </c>
      <c r="P7" s="13">
        <f t="shared" si="0"/>
        <v>2706992885959.6567</v>
      </c>
      <c r="Q7" s="13">
        <f t="shared" si="0"/>
        <v>2740224766152.1792</v>
      </c>
      <c r="R7" s="13">
        <f t="shared" si="0"/>
        <v>2731303667883.833</v>
      </c>
      <c r="S7" s="13">
        <f t="shared" si="0"/>
        <v>2766699616266.5981</v>
      </c>
      <c r="T7" s="13">
        <f t="shared" si="0"/>
        <v>2802227523515.0605</v>
      </c>
      <c r="U7" s="13">
        <f t="shared" si="0"/>
        <v>2837708274080.9507</v>
      </c>
      <c r="V7" s="13">
        <f t="shared" si="0"/>
        <v>2868055808370.9648</v>
      </c>
      <c r="W7" s="13">
        <f t="shared" si="0"/>
        <v>2885030086893.2812</v>
      </c>
      <c r="X7" s="13">
        <f t="shared" si="0"/>
        <v>2912218601800.7207</v>
      </c>
    </row>
    <row r="8" spans="1:24" s="22" customFormat="1" ht="15.75">
      <c r="A8" s="19">
        <v>1</v>
      </c>
      <c r="B8" s="20" t="s">
        <v>5</v>
      </c>
      <c r="C8" s="20"/>
      <c r="D8" s="21">
        <v>393041789155.60022</v>
      </c>
      <c r="E8" s="21">
        <v>407946794480.73108</v>
      </c>
      <c r="F8" s="21">
        <v>423643974331.12384</v>
      </c>
      <c r="G8" s="21">
        <v>436946083346.75</v>
      </c>
      <c r="H8" s="21">
        <v>450536136364.90405</v>
      </c>
      <c r="I8" s="21">
        <v>465610329332.3313</v>
      </c>
      <c r="J8" s="21">
        <v>481861621547.27509</v>
      </c>
      <c r="K8" s="21">
        <v>502359620011.35095</v>
      </c>
      <c r="L8" s="21">
        <v>526740276155.37384</v>
      </c>
      <c r="M8" s="21">
        <v>552861204021.47705</v>
      </c>
      <c r="N8" s="21">
        <v>579804767094.80847</v>
      </c>
      <c r="O8" s="21">
        <v>605973237768.67883</v>
      </c>
      <c r="P8" s="21">
        <v>629528936816.70032</v>
      </c>
      <c r="Q8" s="21">
        <v>648733841152.20837</v>
      </c>
      <c r="R8" s="21">
        <v>667161106630.44373</v>
      </c>
      <c r="S8" s="21">
        <v>684692813884.89978</v>
      </c>
      <c r="T8" s="21">
        <v>700932964048.3573</v>
      </c>
      <c r="U8" s="21">
        <v>717624670414.51746</v>
      </c>
      <c r="V8" s="21">
        <v>733527769536.69202</v>
      </c>
      <c r="W8" s="21">
        <v>743745693214.11877</v>
      </c>
      <c r="X8" s="21">
        <v>751652562328.35156</v>
      </c>
    </row>
    <row r="9" spans="1:24" s="22" customFormat="1" ht="15.75">
      <c r="A9" s="19">
        <v>2</v>
      </c>
      <c r="B9" s="20" t="s">
        <v>38</v>
      </c>
      <c r="C9" s="20"/>
      <c r="D9" s="21">
        <v>1791067145679.2053</v>
      </c>
      <c r="E9" s="21">
        <v>1828124921510.5269</v>
      </c>
      <c r="F9" s="21">
        <v>1828130465751.0457</v>
      </c>
      <c r="G9" s="21">
        <v>1848234089138.9048</v>
      </c>
      <c r="H9" s="21">
        <v>1874959528510.5911</v>
      </c>
      <c r="I9" s="21">
        <v>1888218086167.6287</v>
      </c>
      <c r="J9" s="21">
        <v>1915763365965.8723</v>
      </c>
      <c r="K9" s="21">
        <v>1944989234476.8123</v>
      </c>
      <c r="L9" s="21">
        <v>1964118146966.4773</v>
      </c>
      <c r="M9" s="21">
        <v>1984800449577.4692</v>
      </c>
      <c r="N9" s="21">
        <v>2010058711582.8572</v>
      </c>
      <c r="O9" s="21">
        <v>2028743824175.9021</v>
      </c>
      <c r="P9" s="21">
        <v>2046439957300.2205</v>
      </c>
      <c r="Q9" s="21">
        <v>2060698015473.6912</v>
      </c>
      <c r="R9" s="21">
        <v>2033407506545.0703</v>
      </c>
      <c r="S9" s="21">
        <v>2051337874434.033</v>
      </c>
      <c r="T9" s="21">
        <v>2070875262477.2842</v>
      </c>
      <c r="U9" s="21">
        <v>2090144914077.2278</v>
      </c>
      <c r="V9" s="21">
        <v>2104177011995.4966</v>
      </c>
      <c r="W9" s="21">
        <v>2111049783675.2729</v>
      </c>
      <c r="X9" s="21">
        <v>2130563736226.9827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30429724878.855793</v>
      </c>
      <c r="E10" s="21">
        <f t="shared" ref="E10:X10" si="1">+E13+E16+E19+E23</f>
        <v>30376423763.51955</v>
      </c>
      <c r="F10" s="21">
        <f t="shared" si="1"/>
        <v>30327312587.810192</v>
      </c>
      <c r="G10" s="21">
        <f t="shared" si="1"/>
        <v>30784258350.991367</v>
      </c>
      <c r="H10" s="21">
        <f t="shared" si="1"/>
        <v>30878793781.409103</v>
      </c>
      <c r="I10" s="21">
        <f t="shared" si="1"/>
        <v>30886556779.723717</v>
      </c>
      <c r="J10" s="21">
        <f t="shared" si="1"/>
        <v>30209659709.840366</v>
      </c>
      <c r="K10" s="21">
        <f t="shared" si="1"/>
        <v>29723061355.694763</v>
      </c>
      <c r="L10" s="21">
        <f t="shared" si="1"/>
        <v>30622596596.234585</v>
      </c>
      <c r="M10" s="21">
        <f t="shared" si="1"/>
        <v>31130738290.216427</v>
      </c>
      <c r="N10" s="21">
        <f t="shared" si="1"/>
        <v>31119694748.694691</v>
      </c>
      <c r="O10" s="21">
        <f t="shared" si="1"/>
        <v>30892200934.307682</v>
      </c>
      <c r="P10" s="21">
        <f t="shared" si="1"/>
        <v>31023991842.735699</v>
      </c>
      <c r="Q10" s="21">
        <f t="shared" si="1"/>
        <v>30792909526.27977</v>
      </c>
      <c r="R10" s="21">
        <f t="shared" si="1"/>
        <v>30735054708.318687</v>
      </c>
      <c r="S10" s="21">
        <f t="shared" si="1"/>
        <v>30668927947.665581</v>
      </c>
      <c r="T10" s="21">
        <f t="shared" si="1"/>
        <v>30419296989.418991</v>
      </c>
      <c r="U10" s="21">
        <f t="shared" si="1"/>
        <v>29938689589.205444</v>
      </c>
      <c r="V10" s="21">
        <f t="shared" si="1"/>
        <v>30351026838.776451</v>
      </c>
      <c r="W10" s="21">
        <f t="shared" si="1"/>
        <v>30234610003.889843</v>
      </c>
      <c r="X10" s="21">
        <f t="shared" si="1"/>
        <v>30002303245.386856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30372079236.916283</v>
      </c>
      <c r="E11" s="38">
        <f t="shared" ref="E11:X11" si="2">+E13+E16</f>
        <v>30320460535.748878</v>
      </c>
      <c r="F11" s="38">
        <f t="shared" si="2"/>
        <v>30272966260.474369</v>
      </c>
      <c r="G11" s="38">
        <f t="shared" si="2"/>
        <v>30732776370.025345</v>
      </c>
      <c r="H11" s="38">
        <f t="shared" si="2"/>
        <v>30829637001.001991</v>
      </c>
      <c r="I11" s="38">
        <f t="shared" si="2"/>
        <v>30839884688.22794</v>
      </c>
      <c r="J11" s="38">
        <f t="shared" si="2"/>
        <v>30165477677.234123</v>
      </c>
      <c r="K11" s="38">
        <f t="shared" si="2"/>
        <v>29680794257.313251</v>
      </c>
      <c r="L11" s="38">
        <f t="shared" si="2"/>
        <v>30581917937.403477</v>
      </c>
      <c r="M11" s="38">
        <f t="shared" si="2"/>
        <v>31091221157.669136</v>
      </c>
      <c r="N11" s="38">
        <f t="shared" si="2"/>
        <v>31080846715.430634</v>
      </c>
      <c r="O11" s="38">
        <f t="shared" si="2"/>
        <v>30853997835.424976</v>
      </c>
      <c r="P11" s="38">
        <f t="shared" si="2"/>
        <v>30985974008.100761</v>
      </c>
      <c r="Q11" s="38">
        <f t="shared" si="2"/>
        <v>30755000702.202213</v>
      </c>
      <c r="R11" s="38">
        <f t="shared" si="2"/>
        <v>30697253283.80505</v>
      </c>
      <c r="S11" s="38">
        <f t="shared" si="2"/>
        <v>30631257013.622108</v>
      </c>
      <c r="T11" s="38">
        <f t="shared" si="2"/>
        <v>30381639480.321011</v>
      </c>
      <c r="U11" s="38">
        <f t="shared" si="2"/>
        <v>29901054097.018066</v>
      </c>
      <c r="V11" s="38">
        <f t="shared" si="2"/>
        <v>30313406919.525845</v>
      </c>
      <c r="W11" s="38">
        <f t="shared" si="2"/>
        <v>30197008342.565102</v>
      </c>
      <c r="X11" s="38">
        <f t="shared" si="2"/>
        <v>29964713398.014145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57645641.93950858</v>
      </c>
      <c r="E12" s="38">
        <f t="shared" ref="E12:X12" si="3">+E23+E19</f>
        <v>55963227.770670034</v>
      </c>
      <c r="F12" s="38">
        <f t="shared" si="3"/>
        <v>54346327.335823923</v>
      </c>
      <c r="G12" s="38">
        <f t="shared" si="3"/>
        <v>51481980.966023467</v>
      </c>
      <c r="H12" s="38">
        <f t="shared" si="3"/>
        <v>49156780.4071116</v>
      </c>
      <c r="I12" s="38">
        <f t="shared" si="3"/>
        <v>46672091.495775506</v>
      </c>
      <c r="J12" s="38">
        <f t="shared" si="3"/>
        <v>44182032.60624332</v>
      </c>
      <c r="K12" s="38">
        <f t="shared" si="3"/>
        <v>42267098.381513588</v>
      </c>
      <c r="L12" s="38">
        <f t="shared" si="3"/>
        <v>40678658.831106812</v>
      </c>
      <c r="M12" s="38">
        <f t="shared" si="3"/>
        <v>39517132.547290094</v>
      </c>
      <c r="N12" s="38">
        <f t="shared" si="3"/>
        <v>38848033.26405587</v>
      </c>
      <c r="O12" s="38">
        <f t="shared" si="3"/>
        <v>38203098.882704102</v>
      </c>
      <c r="P12" s="38">
        <f t="shared" si="3"/>
        <v>38017834.634938598</v>
      </c>
      <c r="Q12" s="38">
        <f t="shared" si="3"/>
        <v>37908824.077557743</v>
      </c>
      <c r="R12" s="38">
        <f t="shared" si="3"/>
        <v>37801424.513635717</v>
      </c>
      <c r="S12" s="38">
        <f t="shared" si="3"/>
        <v>37670934.043470457</v>
      </c>
      <c r="T12" s="38">
        <f t="shared" si="3"/>
        <v>37657509.097980201</v>
      </c>
      <c r="U12" s="38">
        <f t="shared" si="3"/>
        <v>37635492.187376186</v>
      </c>
      <c r="V12" s="38">
        <f t="shared" si="3"/>
        <v>37619919.250607491</v>
      </c>
      <c r="W12" s="38">
        <f t="shared" si="3"/>
        <v>37601661.324740753</v>
      </c>
      <c r="X12" s="38">
        <f t="shared" si="3"/>
        <v>37589847.372709326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16345099813.523701</v>
      </c>
      <c r="E13" s="13">
        <f t="shared" ref="E13:X13" si="4">+E14+E15</f>
        <v>16167749500.129423</v>
      </c>
      <c r="F13" s="13">
        <f t="shared" si="4"/>
        <v>15994523612.628036</v>
      </c>
      <c r="G13" s="13">
        <f t="shared" si="4"/>
        <v>16328602109.952139</v>
      </c>
      <c r="H13" s="13">
        <f t="shared" si="4"/>
        <v>16299731128.70191</v>
      </c>
      <c r="I13" s="13">
        <f t="shared" si="4"/>
        <v>16184247203.700985</v>
      </c>
      <c r="J13" s="13">
        <f t="shared" si="4"/>
        <v>15384108580.480293</v>
      </c>
      <c r="K13" s="13">
        <f t="shared" si="4"/>
        <v>14773693548.33255</v>
      </c>
      <c r="L13" s="13">
        <f t="shared" si="4"/>
        <v>15549085616.1959</v>
      </c>
      <c r="M13" s="13">
        <f t="shared" si="4"/>
        <v>15932657224.234684</v>
      </c>
      <c r="N13" s="13">
        <f t="shared" si="4"/>
        <v>15796551169.76931</v>
      </c>
      <c r="O13" s="13">
        <f t="shared" si="4"/>
        <v>15652196263.518154</v>
      </c>
      <c r="P13" s="13">
        <f t="shared" si="4"/>
        <v>15866666409.948441</v>
      </c>
      <c r="Q13" s="13">
        <f t="shared" si="4"/>
        <v>15718187077.804398</v>
      </c>
      <c r="R13" s="13">
        <f t="shared" si="4"/>
        <v>15742933633.161736</v>
      </c>
      <c r="S13" s="13">
        <f t="shared" si="4"/>
        <v>15759431336.733299</v>
      </c>
      <c r="T13" s="13">
        <f t="shared" si="4"/>
        <v>15524339060.838558</v>
      </c>
      <c r="U13" s="13">
        <f t="shared" si="4"/>
        <v>15058278934.941971</v>
      </c>
      <c r="V13" s="13">
        <f t="shared" si="4"/>
        <v>15485157014.856102</v>
      </c>
      <c r="W13" s="13">
        <f t="shared" si="4"/>
        <v>15383283695.301716</v>
      </c>
      <c r="X13" s="13">
        <f t="shared" si="4"/>
        <v>15165514008.157116</v>
      </c>
    </row>
    <row r="14" spans="1:24" ht="15.75">
      <c r="A14" s="8" t="s">
        <v>43</v>
      </c>
      <c r="B14" s="2" t="s">
        <v>27</v>
      </c>
      <c r="C14" s="10"/>
      <c r="D14" s="11">
        <v>12888830915.281748</v>
      </c>
      <c r="E14" s="11">
        <v>12711480601.88747</v>
      </c>
      <c r="F14" s="11">
        <v>12538254714.386084</v>
      </c>
      <c r="G14" s="11">
        <v>12360904400.991806</v>
      </c>
      <c r="H14" s="11">
        <v>12175305235.81175</v>
      </c>
      <c r="I14" s="11">
        <v>11960835089.381462</v>
      </c>
      <c r="J14" s="11">
        <v>11259682687.590134</v>
      </c>
      <c r="K14" s="11">
        <v>10682263062.585512</v>
      </c>
      <c r="L14" s="11">
        <v>10805995839.372217</v>
      </c>
      <c r="M14" s="11">
        <v>10005857216.151525</v>
      </c>
      <c r="N14" s="11">
        <v>9886248865.2577114</v>
      </c>
      <c r="O14" s="11">
        <v>9758391662.5781155</v>
      </c>
      <c r="P14" s="11">
        <v>9812009199.185688</v>
      </c>
      <c r="Q14" s="11">
        <v>9502677257.2189274</v>
      </c>
      <c r="R14" s="11">
        <v>9527423812.5762672</v>
      </c>
      <c r="S14" s="11">
        <v>8463321932.2106066</v>
      </c>
      <c r="T14" s="11">
        <v>8380833414.3528032</v>
      </c>
      <c r="U14" s="11">
        <v>7712676419.7045975</v>
      </c>
      <c r="V14" s="11">
        <v>8042630491.1358099</v>
      </c>
      <c r="W14" s="11">
        <v>7843833163.0985041</v>
      </c>
      <c r="X14" s="11">
        <v>7617814624.1681242</v>
      </c>
    </row>
    <row r="15" spans="1:24" ht="15.75">
      <c r="A15" s="8" t="s">
        <v>47</v>
      </c>
      <c r="B15" s="2" t="s">
        <v>6</v>
      </c>
      <c r="C15" s="10"/>
      <c r="D15" s="11">
        <v>3456268898.2419534</v>
      </c>
      <c r="E15" s="11">
        <v>3456268898.2419534</v>
      </c>
      <c r="F15" s="11">
        <v>3456268898.2419534</v>
      </c>
      <c r="G15" s="11">
        <v>3967697708.9603329</v>
      </c>
      <c r="H15" s="11">
        <v>4124425892.8901591</v>
      </c>
      <c r="I15" s="11">
        <v>4223412114.3195229</v>
      </c>
      <c r="J15" s="11">
        <v>4124425892.8901591</v>
      </c>
      <c r="K15" s="11">
        <v>4091430485.7470379</v>
      </c>
      <c r="L15" s="11">
        <v>4743089776.8236828</v>
      </c>
      <c r="M15" s="11">
        <v>5926800008.0831585</v>
      </c>
      <c r="N15" s="11">
        <v>5910302304.5115976</v>
      </c>
      <c r="O15" s="11">
        <v>5893804600.9400377</v>
      </c>
      <c r="P15" s="11">
        <v>6054657210.7627535</v>
      </c>
      <c r="Q15" s="11">
        <v>6215509820.5854692</v>
      </c>
      <c r="R15" s="11">
        <v>6215509820.5854692</v>
      </c>
      <c r="S15" s="11">
        <v>7296109404.5226917</v>
      </c>
      <c r="T15" s="11">
        <v>7143505646.4857559</v>
      </c>
      <c r="U15" s="11">
        <v>7345602515.2373734</v>
      </c>
      <c r="V15" s="11">
        <v>7442526523.7202921</v>
      </c>
      <c r="W15" s="11">
        <v>7539450532.2032108</v>
      </c>
      <c r="X15" s="11">
        <v>7547699383.9889908</v>
      </c>
    </row>
    <row r="16" spans="1:24" ht="15.75">
      <c r="A16" s="15" t="s">
        <v>44</v>
      </c>
      <c r="B16" s="10" t="s">
        <v>11</v>
      </c>
      <c r="C16" s="10"/>
      <c r="D16" s="13">
        <f>+D17+D18</f>
        <v>14026979423.392584</v>
      </c>
      <c r="E16" s="13">
        <f t="shared" ref="E16:X16" si="5">+E17+E18</f>
        <v>14152711035.619457</v>
      </c>
      <c r="F16" s="13">
        <f t="shared" si="5"/>
        <v>14278442647.846333</v>
      </c>
      <c r="G16" s="13">
        <f t="shared" si="5"/>
        <v>14404174260.073206</v>
      </c>
      <c r="H16" s="13">
        <f t="shared" si="5"/>
        <v>14529905872.300079</v>
      </c>
      <c r="I16" s="13">
        <f t="shared" si="5"/>
        <v>14655637484.526955</v>
      </c>
      <c r="J16" s="13">
        <f t="shared" si="5"/>
        <v>14781369096.75383</v>
      </c>
      <c r="K16" s="13">
        <f t="shared" si="5"/>
        <v>14907100708.980701</v>
      </c>
      <c r="L16" s="13">
        <f t="shared" si="5"/>
        <v>15032832321.207577</v>
      </c>
      <c r="M16" s="13">
        <f t="shared" si="5"/>
        <v>15158563933.43445</v>
      </c>
      <c r="N16" s="13">
        <f t="shared" si="5"/>
        <v>15284295545.661325</v>
      </c>
      <c r="O16" s="13">
        <f t="shared" si="5"/>
        <v>15201801571.906822</v>
      </c>
      <c r="P16" s="13">
        <f t="shared" si="5"/>
        <v>15119307598.152319</v>
      </c>
      <c r="Q16" s="13">
        <f t="shared" si="5"/>
        <v>15036813624.397816</v>
      </c>
      <c r="R16" s="13">
        <f t="shared" si="5"/>
        <v>14954319650.643314</v>
      </c>
      <c r="S16" s="13">
        <f t="shared" si="5"/>
        <v>14871825676.888811</v>
      </c>
      <c r="T16" s="13">
        <f t="shared" si="5"/>
        <v>14857300419.482452</v>
      </c>
      <c r="U16" s="13">
        <f t="shared" si="5"/>
        <v>14842775162.076097</v>
      </c>
      <c r="V16" s="13">
        <f t="shared" si="5"/>
        <v>14828249904.669743</v>
      </c>
      <c r="W16" s="13">
        <f t="shared" si="5"/>
        <v>14813724647.263384</v>
      </c>
      <c r="X16" s="13">
        <f t="shared" si="5"/>
        <v>14799199389.857027</v>
      </c>
    </row>
    <row r="17" spans="1:24">
      <c r="A17" s="8" t="s">
        <v>45</v>
      </c>
      <c r="B17" s="2" t="s">
        <v>7</v>
      </c>
      <c r="C17" s="2"/>
      <c r="D17" s="14">
        <v>4010074372.7024212</v>
      </c>
      <c r="E17" s="14">
        <v>4031866753.7484035</v>
      </c>
      <c r="F17" s="14">
        <v>4053659134.7943869</v>
      </c>
      <c r="G17" s="14">
        <v>4075451515.8403697</v>
      </c>
      <c r="H17" s="14">
        <v>4097243896.8863525</v>
      </c>
      <c r="I17" s="14">
        <v>4119036277.9323349</v>
      </c>
      <c r="J17" s="14">
        <v>4140828658.9783182</v>
      </c>
      <c r="K17" s="14">
        <v>4162621040.0243006</v>
      </c>
      <c r="L17" s="14">
        <v>4184413421.0702834</v>
      </c>
      <c r="M17" s="14">
        <v>4206205802.1162667</v>
      </c>
      <c r="N17" s="14">
        <v>4227998183.1622491</v>
      </c>
      <c r="O17" s="14">
        <v>4161394500.6246514</v>
      </c>
      <c r="P17" s="14">
        <v>4094790818.0870533</v>
      </c>
      <c r="Q17" s="14">
        <v>4028187135.5494561</v>
      </c>
      <c r="R17" s="14">
        <v>3961583453.0118575</v>
      </c>
      <c r="S17" s="14">
        <v>3894979770.4742599</v>
      </c>
      <c r="T17" s="14">
        <v>3895508473.168128</v>
      </c>
      <c r="U17" s="14">
        <v>3896037175.8619971</v>
      </c>
      <c r="V17" s="14">
        <v>3896565878.5558658</v>
      </c>
      <c r="W17" s="14">
        <v>3897094581.2497349</v>
      </c>
      <c r="X17" s="14">
        <v>3897623283.943603</v>
      </c>
    </row>
    <row r="18" spans="1:24">
      <c r="A18" s="8" t="s">
        <v>46</v>
      </c>
      <c r="B18" s="2" t="s">
        <v>62</v>
      </c>
      <c r="C18" s="2"/>
      <c r="D18" s="14">
        <v>10016905050.690163</v>
      </c>
      <c r="E18" s="14">
        <v>10120844281.871054</v>
      </c>
      <c r="F18" s="14">
        <v>10224783513.051945</v>
      </c>
      <c r="G18" s="14">
        <v>10328722744.232836</v>
      </c>
      <c r="H18" s="14">
        <v>10432661975.413727</v>
      </c>
      <c r="I18" s="14">
        <v>10536601206.59462</v>
      </c>
      <c r="J18" s="14">
        <v>10640540437.775511</v>
      </c>
      <c r="K18" s="14">
        <v>10744479668.956402</v>
      </c>
      <c r="L18" s="14">
        <v>10848418900.137293</v>
      </c>
      <c r="M18" s="14">
        <v>10952358131.318184</v>
      </c>
      <c r="N18" s="14">
        <v>11056297362.499077</v>
      </c>
      <c r="O18" s="14">
        <v>11040407071.282171</v>
      </c>
      <c r="P18" s="14">
        <v>11024516780.065266</v>
      </c>
      <c r="Q18" s="14">
        <v>11008626488.84836</v>
      </c>
      <c r="R18" s="14">
        <v>10992736197.631456</v>
      </c>
      <c r="S18" s="14">
        <v>10976845906.414551</v>
      </c>
      <c r="T18" s="14">
        <v>10961791946.314325</v>
      </c>
      <c r="U18" s="14">
        <v>10946737986.2141</v>
      </c>
      <c r="V18" s="14">
        <v>10931684026.113876</v>
      </c>
      <c r="W18" s="14">
        <v>10916630066.013649</v>
      </c>
      <c r="X18" s="14">
        <v>10901576105.913424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57645641.93950858</v>
      </c>
      <c r="E23" s="13">
        <f t="shared" ref="E23:X23" si="7">+E24+E25+E26+E27+E28+E29+E30+E31+E32+E33</f>
        <v>55963227.770670034</v>
      </c>
      <c r="F23" s="13">
        <f t="shared" si="7"/>
        <v>54346327.335823923</v>
      </c>
      <c r="G23" s="13">
        <f t="shared" si="7"/>
        <v>51481980.966023467</v>
      </c>
      <c r="H23" s="13">
        <f t="shared" si="7"/>
        <v>49156780.4071116</v>
      </c>
      <c r="I23" s="13">
        <f t="shared" si="7"/>
        <v>46672091.495775506</v>
      </c>
      <c r="J23" s="13">
        <f t="shared" si="7"/>
        <v>44182032.60624332</v>
      </c>
      <c r="K23" s="13">
        <f t="shared" si="7"/>
        <v>42267098.381513588</v>
      </c>
      <c r="L23" s="13">
        <f t="shared" si="7"/>
        <v>40678658.831106812</v>
      </c>
      <c r="M23" s="13">
        <f t="shared" si="7"/>
        <v>39517132.547290094</v>
      </c>
      <c r="N23" s="13">
        <f t="shared" si="7"/>
        <v>38848033.26405587</v>
      </c>
      <c r="O23" s="13">
        <f t="shared" si="7"/>
        <v>38203098.882704102</v>
      </c>
      <c r="P23" s="13">
        <f t="shared" si="7"/>
        <v>38017834.634938598</v>
      </c>
      <c r="Q23" s="13">
        <f t="shared" si="7"/>
        <v>37908824.077557743</v>
      </c>
      <c r="R23" s="13">
        <f t="shared" si="7"/>
        <v>37801424.513635717</v>
      </c>
      <c r="S23" s="13">
        <f t="shared" si="7"/>
        <v>37670934.043470457</v>
      </c>
      <c r="T23" s="13">
        <f t="shared" si="7"/>
        <v>37657509.097980201</v>
      </c>
      <c r="U23" s="13">
        <f t="shared" si="7"/>
        <v>37635492.187376186</v>
      </c>
      <c r="V23" s="13">
        <f t="shared" si="7"/>
        <v>37619919.250607491</v>
      </c>
      <c r="W23" s="13">
        <f t="shared" si="7"/>
        <v>37601661.324740753</v>
      </c>
      <c r="X23" s="13">
        <f t="shared" si="7"/>
        <v>37589847.372709326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57645641.93950858</v>
      </c>
      <c r="E32" s="11">
        <v>55963227.770670034</v>
      </c>
      <c r="F32" s="11">
        <v>54346327.335823923</v>
      </c>
      <c r="G32" s="11">
        <v>51481980.966023467</v>
      </c>
      <c r="H32" s="11">
        <v>49156780.4071116</v>
      </c>
      <c r="I32" s="11">
        <v>46672091.495775506</v>
      </c>
      <c r="J32" s="11">
        <v>44182032.60624332</v>
      </c>
      <c r="K32" s="11">
        <v>42267098.381513588</v>
      </c>
      <c r="L32" s="11">
        <v>40678658.831106812</v>
      </c>
      <c r="M32" s="11">
        <v>39517132.547290094</v>
      </c>
      <c r="N32" s="11">
        <v>38848033.26405587</v>
      </c>
      <c r="O32" s="11">
        <v>38203098.882704102</v>
      </c>
      <c r="P32" s="11">
        <v>38017834.634938598</v>
      </c>
      <c r="Q32" s="11">
        <v>37908824.077557743</v>
      </c>
      <c r="R32" s="11">
        <v>37801424.513635717</v>
      </c>
      <c r="S32" s="11">
        <v>37670934.043470457</v>
      </c>
      <c r="T32" s="11">
        <v>37657509.097980201</v>
      </c>
      <c r="U32" s="11">
        <v>37635492.187376186</v>
      </c>
      <c r="V32" s="11">
        <v>37619919.250607491</v>
      </c>
      <c r="W32" s="11">
        <v>37601661.324740753</v>
      </c>
      <c r="X32" s="11">
        <v>37589847.372709326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137268243660.7075</v>
      </c>
      <c r="E35" s="11">
        <v>143264403959.67929</v>
      </c>
      <c r="F35" s="11">
        <v>144825235935.72061</v>
      </c>
      <c r="G35" s="11">
        <v>141866055139.43631</v>
      </c>
      <c r="H35" s="11">
        <v>143234833078.17801</v>
      </c>
      <c r="I35" s="11">
        <v>149369266439.39041</v>
      </c>
      <c r="J35" s="11">
        <v>154835736897.36661</v>
      </c>
      <c r="K35" s="11">
        <v>161621696052.14731</v>
      </c>
      <c r="L35" s="11">
        <v>169782924214.52802</v>
      </c>
      <c r="M35" s="11">
        <v>176705369682.92581</v>
      </c>
      <c r="N35" s="11">
        <v>183643060962.95111</v>
      </c>
      <c r="O35" s="11">
        <v>187254987335.1022</v>
      </c>
      <c r="P35" s="11">
        <v>188585244898.84991</v>
      </c>
      <c r="Q35" s="11">
        <v>186828830600.56351</v>
      </c>
      <c r="R35" s="11">
        <v>189739812633.36679</v>
      </c>
      <c r="S35" s="11">
        <v>191175943888.9718</v>
      </c>
      <c r="T35" s="11">
        <v>193928659877.2616</v>
      </c>
      <c r="U35" s="11">
        <v>198555521709.18311</v>
      </c>
      <c r="V35" s="11">
        <v>198538702916.991</v>
      </c>
      <c r="W35" s="11">
        <v>193562518401.19281</v>
      </c>
      <c r="X35" s="11">
        <v>196250863184.8334</v>
      </c>
    </row>
    <row r="36" spans="1:24" ht="15.75">
      <c r="A36" s="25">
        <v>5</v>
      </c>
      <c r="B36" s="9" t="s">
        <v>9</v>
      </c>
      <c r="C36" s="10"/>
      <c r="D36" s="11">
        <v>9925477</v>
      </c>
      <c r="E36" s="11">
        <v>9946333.0000000019</v>
      </c>
      <c r="F36" s="11">
        <v>9982069.0000000019</v>
      </c>
      <c r="G36" s="11">
        <v>10028170.999999998</v>
      </c>
      <c r="H36" s="11">
        <v>10077548.000000002</v>
      </c>
      <c r="I36" s="11">
        <v>10124942.999999996</v>
      </c>
      <c r="J36" s="11">
        <v>10169044</v>
      </c>
      <c r="K36" s="11">
        <v>10211281</v>
      </c>
      <c r="L36" s="11">
        <v>10252334</v>
      </c>
      <c r="M36" s="11">
        <v>10293668</v>
      </c>
      <c r="N36" s="11">
        <v>10336209</v>
      </c>
      <c r="O36" s="11">
        <v>10379756</v>
      </c>
      <c r="P36" s="11">
        <v>10423256</v>
      </c>
      <c r="Q36" s="11">
        <v>10465808</v>
      </c>
      <c r="R36" s="11">
        <v>10506253</v>
      </c>
      <c r="S36" s="11">
        <v>10543663</v>
      </c>
      <c r="T36" s="11">
        <v>10577630</v>
      </c>
      <c r="U36" s="11">
        <v>10608036</v>
      </c>
      <c r="V36" s="11">
        <v>10634612.000000004</v>
      </c>
      <c r="W36" s="11">
        <v>10657175.000000002</v>
      </c>
      <c r="X36" s="11">
        <v>10675572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223116.59779309967</v>
      </c>
      <c r="E39" s="11">
        <f t="shared" si="8"/>
        <v>227867.71162344725</v>
      </c>
      <c r="F39" s="11">
        <f t="shared" si="8"/>
        <v>228620.11399339949</v>
      </c>
      <c r="G39" s="11">
        <f t="shared" si="8"/>
        <v>230945.84554218774</v>
      </c>
      <c r="H39" s="11">
        <f t="shared" si="8"/>
        <v>233824.18606757358</v>
      </c>
      <c r="I39" s="11">
        <f t="shared" si="8"/>
        <v>235528.73060911894</v>
      </c>
      <c r="J39" s="11">
        <f t="shared" si="8"/>
        <v>238747.58012877</v>
      </c>
      <c r="K39" s="11">
        <f t="shared" si="8"/>
        <v>242581.89700624809</v>
      </c>
      <c r="L39" s="11">
        <f t="shared" si="8"/>
        <v>245942.1454390859</v>
      </c>
      <c r="M39" s="11">
        <f t="shared" si="8"/>
        <v>249550.73273095291</v>
      </c>
      <c r="N39" s="11">
        <f t="shared" si="8"/>
        <v>253572.96600971985</v>
      </c>
      <c r="O39" s="11">
        <f t="shared" si="8"/>
        <v>256808.47053426772</v>
      </c>
      <c r="P39" s="11">
        <f t="shared" si="8"/>
        <v>259707.03261626279</v>
      </c>
      <c r="Q39" s="11">
        <f t="shared" si="8"/>
        <v>261826.3937339744</v>
      </c>
      <c r="R39" s="11">
        <f t="shared" si="8"/>
        <v>259969.34091381895</v>
      </c>
      <c r="S39" s="11">
        <f t="shared" si="8"/>
        <v>262404.02564712072</v>
      </c>
      <c r="T39" s="11">
        <f t="shared" si="8"/>
        <v>264920.16864978831</v>
      </c>
      <c r="U39" s="11">
        <f t="shared" si="8"/>
        <v>267505.52826941299</v>
      </c>
      <c r="V39" s="11">
        <f t="shared" si="8"/>
        <v>269690.68625831988</v>
      </c>
      <c r="W39" s="11">
        <f t="shared" si="8"/>
        <v>270712.46243899351</v>
      </c>
      <c r="X39" s="11">
        <f t="shared" si="8"/>
        <v>272792.74607493827</v>
      </c>
    </row>
    <row r="40" spans="1:24" ht="15.75">
      <c r="B40" s="20" t="s">
        <v>5</v>
      </c>
      <c r="C40" s="7"/>
      <c r="D40" s="11">
        <f t="shared" ref="D40:X40" si="9">+D8/D36</f>
        <v>39599.284664666513</v>
      </c>
      <c r="E40" s="11">
        <f t="shared" si="9"/>
        <v>41014.793540567262</v>
      </c>
      <c r="F40" s="11">
        <f t="shared" si="9"/>
        <v>42440.497489160189</v>
      </c>
      <c r="G40" s="11">
        <f t="shared" si="9"/>
        <v>43571.862042116161</v>
      </c>
      <c r="H40" s="11">
        <f t="shared" si="9"/>
        <v>44706.920410094201</v>
      </c>
      <c r="I40" s="11">
        <f t="shared" si="9"/>
        <v>45986.464252917918</v>
      </c>
      <c r="J40" s="11">
        <f t="shared" si="9"/>
        <v>47385.144714417118</v>
      </c>
      <c r="K40" s="11">
        <f t="shared" si="9"/>
        <v>49196.532737797635</v>
      </c>
      <c r="L40" s="11">
        <f t="shared" si="9"/>
        <v>51377.596180086781</v>
      </c>
      <c r="M40" s="11">
        <f t="shared" si="9"/>
        <v>53708.862965220666</v>
      </c>
      <c r="N40" s="11">
        <f t="shared" si="9"/>
        <v>56094.528186766394</v>
      </c>
      <c r="O40" s="11">
        <f t="shared" si="9"/>
        <v>58380.296971208074</v>
      </c>
      <c r="P40" s="11">
        <f t="shared" si="9"/>
        <v>60396.572512149782</v>
      </c>
      <c r="Q40" s="11">
        <f t="shared" si="9"/>
        <v>61986.025460452591</v>
      </c>
      <c r="R40" s="11">
        <f t="shared" si="9"/>
        <v>63501.336454627897</v>
      </c>
      <c r="S40" s="11">
        <f t="shared" si="9"/>
        <v>64938.799152144733</v>
      </c>
      <c r="T40" s="11">
        <f t="shared" si="9"/>
        <v>66265.59674032437</v>
      </c>
      <c r="U40" s="11">
        <f t="shared" si="9"/>
        <v>67649.154887343655</v>
      </c>
      <c r="V40" s="11">
        <f t="shared" si="9"/>
        <v>68975.50841880191</v>
      </c>
      <c r="W40" s="11">
        <f t="shared" si="9"/>
        <v>69788.259385260972</v>
      </c>
      <c r="X40" s="11">
        <f t="shared" si="9"/>
        <v>70408.645300537668</v>
      </c>
    </row>
    <row r="41" spans="1:24" ht="15.75">
      <c r="B41" s="20" t="s">
        <v>38</v>
      </c>
      <c r="C41" s="7"/>
      <c r="D41" s="37">
        <f>+D9/D36</f>
        <v>180451.49323092535</v>
      </c>
      <c r="E41" s="37">
        <f t="shared" ref="E41:X41" si="10">+E9/E36</f>
        <v>183798.88563056622</v>
      </c>
      <c r="F41" s="37">
        <f t="shared" si="10"/>
        <v>183141.43748666186</v>
      </c>
      <c r="G41" s="37">
        <f t="shared" si="10"/>
        <v>184304.20553647372</v>
      </c>
      <c r="H41" s="37">
        <f t="shared" si="10"/>
        <v>186053.14789972626</v>
      </c>
      <c r="I41" s="37">
        <f t="shared" si="10"/>
        <v>186491.72505639086</v>
      </c>
      <c r="J41" s="37">
        <f t="shared" si="10"/>
        <v>188391.68814353368</v>
      </c>
      <c r="K41" s="37">
        <f t="shared" si="10"/>
        <v>190474.55794006769</v>
      </c>
      <c r="L41" s="37">
        <f t="shared" si="10"/>
        <v>191577.65899613468</v>
      </c>
      <c r="M41" s="37">
        <f t="shared" si="10"/>
        <v>192817.60880353526</v>
      </c>
      <c r="N41" s="37">
        <f t="shared" si="10"/>
        <v>194467.69232151334</v>
      </c>
      <c r="O41" s="37">
        <f t="shared" si="10"/>
        <v>195451.97634471388</v>
      </c>
      <c r="P41" s="37">
        <f t="shared" si="10"/>
        <v>196334.03969932432</v>
      </c>
      <c r="Q41" s="37">
        <f t="shared" si="10"/>
        <v>196898.1291720325</v>
      </c>
      <c r="R41" s="37">
        <f t="shared" si="10"/>
        <v>193542.59854060912</v>
      </c>
      <c r="S41" s="37">
        <f t="shared" si="10"/>
        <v>194556.47192384972</v>
      </c>
      <c r="T41" s="37">
        <f t="shared" si="10"/>
        <v>195778.75785759988</v>
      </c>
      <c r="U41" s="37">
        <f t="shared" si="10"/>
        <v>197034.1083002761</v>
      </c>
      <c r="V41" s="37">
        <f t="shared" si="10"/>
        <v>197861.19249066123</v>
      </c>
      <c r="W41" s="37">
        <f t="shared" si="10"/>
        <v>198087.18386207157</v>
      </c>
      <c r="X41" s="37">
        <f t="shared" si="10"/>
        <v>199573.7311524837</v>
      </c>
    </row>
    <row r="42" spans="1:24" ht="15.75">
      <c r="B42" s="20" t="s">
        <v>10</v>
      </c>
      <c r="C42" s="9"/>
      <c r="D42" s="11">
        <f t="shared" ref="D42:X42" si="11">+D10/D36</f>
        <v>3065.8198975077767</v>
      </c>
      <c r="E42" s="11">
        <f t="shared" si="11"/>
        <v>3054.032452313787</v>
      </c>
      <c r="F42" s="11">
        <f t="shared" si="11"/>
        <v>3038.1790175774368</v>
      </c>
      <c r="G42" s="11">
        <f t="shared" si="11"/>
        <v>3069.7779635978859</v>
      </c>
      <c r="H42" s="11">
        <f t="shared" si="11"/>
        <v>3064.1177577530862</v>
      </c>
      <c r="I42" s="11">
        <f t="shared" si="11"/>
        <v>3050.5412998101547</v>
      </c>
      <c r="J42" s="11">
        <f t="shared" si="11"/>
        <v>2970.7472708192004</v>
      </c>
      <c r="K42" s="11">
        <f t="shared" si="11"/>
        <v>2910.8063283827723</v>
      </c>
      <c r="L42" s="11">
        <f t="shared" si="11"/>
        <v>2986.8902628644937</v>
      </c>
      <c r="M42" s="11">
        <f t="shared" si="11"/>
        <v>3024.2609621969959</v>
      </c>
      <c r="N42" s="11">
        <f t="shared" si="11"/>
        <v>3010.7455014401016</v>
      </c>
      <c r="O42" s="11">
        <f t="shared" si="11"/>
        <v>2976.1972183457569</v>
      </c>
      <c r="P42" s="11">
        <f t="shared" si="11"/>
        <v>2976.4204047886474</v>
      </c>
      <c r="Q42" s="11">
        <f t="shared" si="11"/>
        <v>2942.2391014893233</v>
      </c>
      <c r="R42" s="11">
        <f t="shared" si="11"/>
        <v>2925.4059185818851</v>
      </c>
      <c r="S42" s="11">
        <f t="shared" si="11"/>
        <v>2908.7545711263324</v>
      </c>
      <c r="T42" s="11">
        <f t="shared" si="11"/>
        <v>2875.8140518640744</v>
      </c>
      <c r="U42" s="11">
        <f t="shared" si="11"/>
        <v>2822.2650817932222</v>
      </c>
      <c r="V42" s="11">
        <f t="shared" si="11"/>
        <v>2853.9853488567746</v>
      </c>
      <c r="W42" s="11">
        <f t="shared" si="11"/>
        <v>2837.019191661002</v>
      </c>
      <c r="X42" s="11">
        <f t="shared" si="11"/>
        <v>2810.3696219169201</v>
      </c>
    </row>
    <row r="43" spans="1:24" ht="15.75">
      <c r="B43" s="26" t="s">
        <v>32</v>
      </c>
      <c r="C43" s="9"/>
      <c r="D43" s="11">
        <f t="shared" ref="D43:X43" si="12">+D11/D36</f>
        <v>3060.0120515030444</v>
      </c>
      <c r="E43" s="11">
        <f t="shared" si="12"/>
        <v>3048.4059336992714</v>
      </c>
      <c r="F43" s="11">
        <f t="shared" si="12"/>
        <v>3032.7346224990392</v>
      </c>
      <c r="G43" s="11">
        <f t="shared" si="12"/>
        <v>3064.6442277485448</v>
      </c>
      <c r="H43" s="11">
        <f t="shared" si="12"/>
        <v>3059.2399064734782</v>
      </c>
      <c r="I43" s="11">
        <f t="shared" si="12"/>
        <v>3045.9316845761946</v>
      </c>
      <c r="J43" s="11">
        <f t="shared" si="12"/>
        <v>2966.4025130812811</v>
      </c>
      <c r="K43" s="11">
        <f t="shared" si="12"/>
        <v>2906.6670731432473</v>
      </c>
      <c r="L43" s="11">
        <f t="shared" si="12"/>
        <v>2982.9225167072664</v>
      </c>
      <c r="M43" s="11">
        <f t="shared" si="12"/>
        <v>3020.4219873488378</v>
      </c>
      <c r="N43" s="11">
        <f t="shared" si="12"/>
        <v>3006.9870602878323</v>
      </c>
      <c r="O43" s="11">
        <f t="shared" si="12"/>
        <v>2972.5166791420702</v>
      </c>
      <c r="P43" s="11">
        <f t="shared" si="12"/>
        <v>2972.772999924473</v>
      </c>
      <c r="Q43" s="11">
        <f t="shared" si="12"/>
        <v>2938.616942160817</v>
      </c>
      <c r="R43" s="11">
        <f t="shared" si="12"/>
        <v>2921.8079256044043</v>
      </c>
      <c r="S43" s="11">
        <f t="shared" si="12"/>
        <v>2905.1817203966125</v>
      </c>
      <c r="T43" s="11">
        <f t="shared" si="12"/>
        <v>2872.2539434940541</v>
      </c>
      <c r="U43" s="11">
        <f t="shared" si="12"/>
        <v>2818.7172533179628</v>
      </c>
      <c r="V43" s="11">
        <f t="shared" si="12"/>
        <v>2850.4478508031921</v>
      </c>
      <c r="W43" s="11">
        <f t="shared" si="12"/>
        <v>2833.4908962802147</v>
      </c>
      <c r="X43" s="11">
        <f t="shared" si="12"/>
        <v>2806.848513411192</v>
      </c>
    </row>
    <row r="44" spans="1:24" ht="15.75">
      <c r="B44" s="26" t="s">
        <v>33</v>
      </c>
      <c r="C44" s="9"/>
      <c r="D44" s="11">
        <f t="shared" ref="D44:X44" si="13">+D12/D36</f>
        <v>5.807846004731922</v>
      </c>
      <c r="E44" s="11">
        <f t="shared" si="13"/>
        <v>5.6265186145155228</v>
      </c>
      <c r="F44" s="11">
        <f t="shared" si="13"/>
        <v>5.4443950783974655</v>
      </c>
      <c r="G44" s="11">
        <f t="shared" si="13"/>
        <v>5.1337358493411687</v>
      </c>
      <c r="H44" s="11">
        <f t="shared" si="13"/>
        <v>4.8778512796080546</v>
      </c>
      <c r="I44" s="11">
        <f t="shared" si="13"/>
        <v>4.6096152339598877</v>
      </c>
      <c r="J44" s="11">
        <f t="shared" si="13"/>
        <v>4.3447577379194469</v>
      </c>
      <c r="K44" s="11">
        <f t="shared" si="13"/>
        <v>4.1392552395251476</v>
      </c>
      <c r="L44" s="11">
        <f t="shared" si="13"/>
        <v>3.9677461572269115</v>
      </c>
      <c r="M44" s="11">
        <f t="shared" si="13"/>
        <v>3.8389748481581196</v>
      </c>
      <c r="N44" s="11">
        <f t="shared" si="13"/>
        <v>3.7584411522692576</v>
      </c>
      <c r="O44" s="11">
        <f t="shared" si="13"/>
        <v>3.6805392036868789</v>
      </c>
      <c r="P44" s="11">
        <f t="shared" si="13"/>
        <v>3.647404864174745</v>
      </c>
      <c r="Q44" s="11">
        <f t="shared" si="13"/>
        <v>3.6221593285064797</v>
      </c>
      <c r="R44" s="11">
        <f t="shared" si="13"/>
        <v>3.5979929774807173</v>
      </c>
      <c r="S44" s="11">
        <f t="shared" si="13"/>
        <v>3.5728507297198759</v>
      </c>
      <c r="T44" s="11">
        <f t="shared" si="13"/>
        <v>3.5601083700205245</v>
      </c>
      <c r="U44" s="11">
        <f t="shared" si="13"/>
        <v>3.5478284752593399</v>
      </c>
      <c r="V44" s="11">
        <f t="shared" si="13"/>
        <v>3.5374980535827238</v>
      </c>
      <c r="W44" s="11">
        <f t="shared" si="13"/>
        <v>3.5282953807871924</v>
      </c>
      <c r="X44" s="11">
        <f t="shared" si="13"/>
        <v>3.52110850572778</v>
      </c>
    </row>
    <row r="45" spans="1:24" ht="15.75">
      <c r="B45" s="10" t="s">
        <v>31</v>
      </c>
      <c r="C45" s="9"/>
      <c r="D45" s="11">
        <f t="shared" ref="D45:X45" si="14">+D13/D36</f>
        <v>1646.782297064786</v>
      </c>
      <c r="E45" s="11">
        <f t="shared" si="14"/>
        <v>1625.498512882026</v>
      </c>
      <c r="F45" s="11">
        <f t="shared" si="14"/>
        <v>1602.3254911008964</v>
      </c>
      <c r="G45" s="11">
        <f t="shared" si="14"/>
        <v>1628.273202556293</v>
      </c>
      <c r="H45" s="11">
        <f t="shared" si="14"/>
        <v>1617.4302646538531</v>
      </c>
      <c r="I45" s="11">
        <f t="shared" si="14"/>
        <v>1598.4531669660748</v>
      </c>
      <c r="J45" s="11">
        <f t="shared" si="14"/>
        <v>1512.8372520052321</v>
      </c>
      <c r="K45" s="11">
        <f t="shared" si="14"/>
        <v>1446.801194515414</v>
      </c>
      <c r="L45" s="11">
        <f t="shared" si="14"/>
        <v>1516.6386128461968</v>
      </c>
      <c r="M45" s="11">
        <f t="shared" si="14"/>
        <v>1547.8114530442097</v>
      </c>
      <c r="N45" s="11">
        <f t="shared" si="14"/>
        <v>1528.273196659366</v>
      </c>
      <c r="O45" s="11">
        <f t="shared" si="14"/>
        <v>1507.9541622672205</v>
      </c>
      <c r="P45" s="11">
        <f t="shared" si="14"/>
        <v>1522.2370447342405</v>
      </c>
      <c r="Q45" s="11">
        <f t="shared" si="14"/>
        <v>1501.860828882433</v>
      </c>
      <c r="R45" s="11">
        <f t="shared" si="14"/>
        <v>1498.4346591655212</v>
      </c>
      <c r="S45" s="11">
        <f t="shared" si="14"/>
        <v>1494.68276221777</v>
      </c>
      <c r="T45" s="11">
        <f t="shared" si="14"/>
        <v>1467.6576001276806</v>
      </c>
      <c r="U45" s="11">
        <f t="shared" si="14"/>
        <v>1419.5161983747012</v>
      </c>
      <c r="V45" s="11">
        <f t="shared" si="14"/>
        <v>1456.1092604841715</v>
      </c>
      <c r="W45" s="11">
        <f t="shared" si="14"/>
        <v>1443.4673067958172</v>
      </c>
      <c r="X45" s="11">
        <f t="shared" si="14"/>
        <v>1420.5809307601612</v>
      </c>
    </row>
    <row r="46" spans="1:24" ht="15.75">
      <c r="B46" s="10" t="s">
        <v>11</v>
      </c>
      <c r="C46" s="9"/>
      <c r="D46" s="11">
        <f t="shared" ref="D46:X46" si="15">+D16/D36</f>
        <v>1413.2297544382586</v>
      </c>
      <c r="E46" s="11">
        <f t="shared" si="15"/>
        <v>1422.9074208172453</v>
      </c>
      <c r="F46" s="11">
        <f t="shared" si="15"/>
        <v>1430.409131398143</v>
      </c>
      <c r="G46" s="11">
        <f t="shared" si="15"/>
        <v>1436.3710251922519</v>
      </c>
      <c r="H46" s="11">
        <f t="shared" si="15"/>
        <v>1441.8096418196249</v>
      </c>
      <c r="I46" s="11">
        <f t="shared" si="15"/>
        <v>1447.47851761012</v>
      </c>
      <c r="J46" s="11">
        <f t="shared" si="15"/>
        <v>1453.565261076049</v>
      </c>
      <c r="K46" s="11">
        <f t="shared" si="15"/>
        <v>1459.8658786278334</v>
      </c>
      <c r="L46" s="11">
        <f t="shared" si="15"/>
        <v>1466.2839038610698</v>
      </c>
      <c r="M46" s="11">
        <f t="shared" si="15"/>
        <v>1472.6105343046279</v>
      </c>
      <c r="N46" s="11">
        <f t="shared" si="15"/>
        <v>1478.7138636284662</v>
      </c>
      <c r="O46" s="11">
        <f t="shared" si="15"/>
        <v>1464.5625168748497</v>
      </c>
      <c r="P46" s="11">
        <f t="shared" si="15"/>
        <v>1450.5359551902322</v>
      </c>
      <c r="Q46" s="11">
        <f t="shared" si="15"/>
        <v>1436.7561132783837</v>
      </c>
      <c r="R46" s="11">
        <f t="shared" si="15"/>
        <v>1423.3732664388831</v>
      </c>
      <c r="S46" s="11">
        <f t="shared" si="15"/>
        <v>1410.4989581788427</v>
      </c>
      <c r="T46" s="11">
        <f t="shared" si="15"/>
        <v>1404.5963433663735</v>
      </c>
      <c r="U46" s="11">
        <f t="shared" si="15"/>
        <v>1399.2010549432616</v>
      </c>
      <c r="V46" s="11">
        <f t="shared" si="15"/>
        <v>1394.3385903190203</v>
      </c>
      <c r="W46" s="11">
        <f t="shared" si="15"/>
        <v>1390.0235894843972</v>
      </c>
      <c r="X46" s="11">
        <f t="shared" si="15"/>
        <v>1386.2675826510306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5.807846004731922</v>
      </c>
      <c r="E48" s="11">
        <f t="shared" si="17"/>
        <v>5.6265186145155228</v>
      </c>
      <c r="F48" s="11">
        <f t="shared" si="17"/>
        <v>5.4443950783974655</v>
      </c>
      <c r="G48" s="11">
        <f t="shared" si="17"/>
        <v>5.1337358493411687</v>
      </c>
      <c r="H48" s="11">
        <f t="shared" si="17"/>
        <v>4.8778512796080546</v>
      </c>
      <c r="I48" s="11">
        <f t="shared" si="17"/>
        <v>4.6096152339598877</v>
      </c>
      <c r="J48" s="11">
        <f t="shared" si="17"/>
        <v>4.3447577379194469</v>
      </c>
      <c r="K48" s="11">
        <f t="shared" si="17"/>
        <v>4.1392552395251476</v>
      </c>
      <c r="L48" s="11">
        <f t="shared" si="17"/>
        <v>3.9677461572269115</v>
      </c>
      <c r="M48" s="11">
        <f t="shared" si="17"/>
        <v>3.8389748481581196</v>
      </c>
      <c r="N48" s="11">
        <f t="shared" si="17"/>
        <v>3.7584411522692576</v>
      </c>
      <c r="O48" s="11">
        <f t="shared" si="17"/>
        <v>3.6805392036868789</v>
      </c>
      <c r="P48" s="11">
        <f t="shared" si="17"/>
        <v>3.647404864174745</v>
      </c>
      <c r="Q48" s="11">
        <f t="shared" si="17"/>
        <v>3.6221593285064797</v>
      </c>
      <c r="R48" s="11">
        <f t="shared" si="17"/>
        <v>3.5979929774807173</v>
      </c>
      <c r="S48" s="11">
        <f t="shared" si="17"/>
        <v>3.5728507297198759</v>
      </c>
      <c r="T48" s="11">
        <f t="shared" si="17"/>
        <v>3.5601083700205245</v>
      </c>
      <c r="U48" s="11">
        <f t="shared" si="17"/>
        <v>3.5478284752593399</v>
      </c>
      <c r="V48" s="11">
        <f t="shared" si="17"/>
        <v>3.5374980535827238</v>
      </c>
      <c r="W48" s="11">
        <f t="shared" si="17"/>
        <v>3.5282953807871924</v>
      </c>
      <c r="X48" s="11">
        <f t="shared" si="17"/>
        <v>3.52110850572778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13829.888846723186</v>
      </c>
      <c r="E50" s="11">
        <f t="shared" ref="E50:X50" si="18">+E35/E36</f>
        <v>14403.740952537912</v>
      </c>
      <c r="F50" s="11">
        <f t="shared" si="18"/>
        <v>14508.538854592227</v>
      </c>
      <c r="G50" s="11">
        <f t="shared" si="18"/>
        <v>14146.752696921138</v>
      </c>
      <c r="H50" s="11">
        <f t="shared" si="18"/>
        <v>14213.262301323495</v>
      </c>
      <c r="I50" s="11">
        <f t="shared" si="18"/>
        <v>14752.603193854076</v>
      </c>
      <c r="J50" s="11">
        <f t="shared" si="18"/>
        <v>15226.184181852946</v>
      </c>
      <c r="K50" s="11">
        <f t="shared" si="18"/>
        <v>15827.759127591075</v>
      </c>
      <c r="L50" s="11">
        <f t="shared" si="18"/>
        <v>16560.416800167455</v>
      </c>
      <c r="M50" s="11">
        <f t="shared" si="18"/>
        <v>17166.414312461391</v>
      </c>
      <c r="N50" s="11">
        <f t="shared" si="18"/>
        <v>17766.96475109502</v>
      </c>
      <c r="O50" s="11">
        <f t="shared" si="18"/>
        <v>18040.403583196196</v>
      </c>
      <c r="P50" s="11">
        <f t="shared" si="18"/>
        <v>18092.738478154035</v>
      </c>
      <c r="Q50" s="11">
        <f t="shared" si="18"/>
        <v>17851.352767083394</v>
      </c>
      <c r="R50" s="11">
        <f t="shared" si="18"/>
        <v>18059.703362689514</v>
      </c>
      <c r="S50" s="11">
        <f t="shared" si="18"/>
        <v>18131.833679525967</v>
      </c>
      <c r="T50" s="11">
        <f t="shared" si="18"/>
        <v>18333.847929759464</v>
      </c>
      <c r="U50" s="11">
        <f t="shared" si="18"/>
        <v>18717.463035493383</v>
      </c>
      <c r="V50" s="11">
        <f t="shared" si="18"/>
        <v>18669.106396828669</v>
      </c>
      <c r="W50" s="11">
        <f t="shared" si="18"/>
        <v>18162.64801893492</v>
      </c>
      <c r="X50" s="11">
        <f t="shared" si="18"/>
        <v>18383.17077387829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2.1294309241634224</v>
      </c>
      <c r="F53" s="32">
        <f>IFERROR(((F39/$D39)-1)*100,0)</f>
        <v>2.4666547691818641</v>
      </c>
      <c r="G53" s="32">
        <f>IFERROR(((G39/$D39)-1)*100,0)</f>
        <v>3.5090386939067075</v>
      </c>
      <c r="H53" s="32">
        <f t="shared" ref="H53:X53" si="19">IFERROR(((H39/$D39)-1)*100,0)</f>
        <v>4.7990998340711855</v>
      </c>
      <c r="I53" s="32">
        <f t="shared" si="19"/>
        <v>5.5630701340871447</v>
      </c>
      <c r="J53" s="32">
        <f t="shared" si="19"/>
        <v>7.0057460943202532</v>
      </c>
      <c r="K53" s="32">
        <f t="shared" si="19"/>
        <v>8.7242721544180881</v>
      </c>
      <c r="L53" s="32">
        <f t="shared" si="19"/>
        <v>10.230322563072058</v>
      </c>
      <c r="M53" s="32">
        <f t="shared" si="19"/>
        <v>11.847677492091435</v>
      </c>
      <c r="N53" s="32">
        <f t="shared" si="19"/>
        <v>13.650426959657636</v>
      </c>
      <c r="O53" s="32">
        <f t="shared" si="19"/>
        <v>15.100567628953886</v>
      </c>
      <c r="P53" s="32">
        <f t="shared" si="19"/>
        <v>16.399691992925657</v>
      </c>
      <c r="Q53" s="32">
        <f t="shared" si="19"/>
        <v>17.349581485090184</v>
      </c>
      <c r="R53" s="32">
        <f t="shared" si="19"/>
        <v>16.517257561848233</v>
      </c>
      <c r="S53" s="32">
        <f t="shared" si="19"/>
        <v>17.60847388433784</v>
      </c>
      <c r="T53" s="32">
        <f t="shared" si="19"/>
        <v>18.736199489494677</v>
      </c>
      <c r="U53" s="32">
        <f t="shared" si="19"/>
        <v>19.894947715846769</v>
      </c>
      <c r="V53" s="32">
        <f t="shared" si="19"/>
        <v>20.874327112324131</v>
      </c>
      <c r="W53" s="32">
        <f t="shared" si="19"/>
        <v>21.332283262059427</v>
      </c>
      <c r="X53" s="32">
        <f t="shared" si="19"/>
        <v>22.264658377367439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3.5745819347180685</v>
      </c>
      <c r="F54" s="32">
        <f t="shared" ref="F54:I54" si="21">IFERROR(((F40/$D40)-1)*100,0)</f>
        <v>7.1749094675662706</v>
      </c>
      <c r="G54" s="32">
        <f t="shared" si="21"/>
        <v>10.031942271407445</v>
      </c>
      <c r="H54" s="32">
        <f t="shared" si="21"/>
        <v>12.898303059461846</v>
      </c>
      <c r="I54" s="32">
        <f t="shared" si="21"/>
        <v>16.129532748733034</v>
      </c>
      <c r="J54" s="32">
        <f t="shared" ref="J54:X54" si="22">IFERROR(((J40/$D40)-1)*100,0)</f>
        <v>19.661617919825058</v>
      </c>
      <c r="K54" s="32">
        <f t="shared" si="22"/>
        <v>24.235912730248167</v>
      </c>
      <c r="L54" s="32">
        <f t="shared" si="22"/>
        <v>29.743748189294372</v>
      </c>
      <c r="M54" s="32">
        <f t="shared" si="22"/>
        <v>35.630891870993288</v>
      </c>
      <c r="N54" s="32">
        <f t="shared" si="22"/>
        <v>41.655407823106948</v>
      </c>
      <c r="O54" s="32">
        <f t="shared" si="22"/>
        <v>47.427655488179575</v>
      </c>
      <c r="P54" s="32">
        <f t="shared" si="22"/>
        <v>52.519352366079964</v>
      </c>
      <c r="Q54" s="32">
        <f t="shared" si="22"/>
        <v>56.533194943698639</v>
      </c>
      <c r="R54" s="32">
        <f t="shared" si="22"/>
        <v>60.359806982292817</v>
      </c>
      <c r="S54" s="32">
        <f t="shared" si="22"/>
        <v>63.989828861954301</v>
      </c>
      <c r="T54" s="32">
        <f t="shared" si="22"/>
        <v>67.340388346589421</v>
      </c>
      <c r="U54" s="32">
        <f t="shared" si="22"/>
        <v>70.834285165018059</v>
      </c>
      <c r="V54" s="32">
        <f t="shared" si="22"/>
        <v>74.183723274039565</v>
      </c>
      <c r="W54" s="32">
        <f t="shared" si="22"/>
        <v>76.236161779789313</v>
      </c>
      <c r="X54" s="39">
        <f t="shared" si="22"/>
        <v>77.802821179145212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1.8550095317621862</v>
      </c>
      <c r="F55" s="32">
        <f t="shared" ref="F55:I55" si="23">IFERROR(((F41/$D41)-1)*100,0)</f>
        <v>1.490674423122762</v>
      </c>
      <c r="G55" s="32">
        <f t="shared" si="23"/>
        <v>2.1350404125600742</v>
      </c>
      <c r="H55" s="32">
        <f t="shared" si="23"/>
        <v>3.1042440095701673</v>
      </c>
      <c r="I55" s="32">
        <f t="shared" si="23"/>
        <v>3.3472883583932189</v>
      </c>
      <c r="J55" s="32">
        <f t="shared" ref="J55:X55" si="24">IFERROR(((J41/$D41)-1)*100,0)</f>
        <v>4.4001824370869524</v>
      </c>
      <c r="K55" s="32">
        <f t="shared" si="24"/>
        <v>5.5544371119809588</v>
      </c>
      <c r="L55" s="32">
        <f t="shared" si="24"/>
        <v>6.1657377093416788</v>
      </c>
      <c r="M55" s="32">
        <f t="shared" si="24"/>
        <v>6.8528751694977075</v>
      </c>
      <c r="N55" s="32">
        <f t="shared" si="24"/>
        <v>7.7672946006888122</v>
      </c>
      <c r="O55" s="32">
        <f t="shared" si="24"/>
        <v>8.3127508923366289</v>
      </c>
      <c r="P55" s="32">
        <f t="shared" si="24"/>
        <v>8.8015600115173065</v>
      </c>
      <c r="Q55" s="32">
        <f t="shared" si="24"/>
        <v>9.1141589613006104</v>
      </c>
      <c r="R55" s="32">
        <f t="shared" si="24"/>
        <v>7.2546395018914911</v>
      </c>
      <c r="S55" s="32">
        <f t="shared" si="24"/>
        <v>7.8164931973569773</v>
      </c>
      <c r="T55" s="32">
        <f t="shared" si="24"/>
        <v>8.4938419473537419</v>
      </c>
      <c r="U55" s="32">
        <f t="shared" si="24"/>
        <v>9.189513908942736</v>
      </c>
      <c r="V55" s="32">
        <f t="shared" si="24"/>
        <v>9.6478554696449734</v>
      </c>
      <c r="W55" s="32">
        <f t="shared" si="24"/>
        <v>9.7730921010322103</v>
      </c>
      <c r="X55" s="32">
        <f t="shared" si="24"/>
        <v>10.596885389630684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-0.38447937543792943</v>
      </c>
      <c r="F56" s="32">
        <f t="shared" ref="F56:I56" si="25">IFERROR(((F42/$D42)-1)*100,0)</f>
        <v>-0.90158198636551834</v>
      </c>
      <c r="G56" s="32">
        <f t="shared" si="25"/>
        <v>0.12910302047837163</v>
      </c>
      <c r="H56" s="32">
        <f t="shared" si="25"/>
        <v>-5.5519887390453881E-2</v>
      </c>
      <c r="I56" s="32">
        <f t="shared" si="25"/>
        <v>-0.49835274766276694</v>
      </c>
      <c r="J56" s="32">
        <f t="shared" ref="J56:X56" si="26">IFERROR(((J42/$D42)-1)*100,0)</f>
        <v>-3.1010506118073433</v>
      </c>
      <c r="K56" s="32">
        <f t="shared" si="26"/>
        <v>-5.056186413657759</v>
      </c>
      <c r="L56" s="32">
        <f t="shared" si="26"/>
        <v>-2.5745033068460876</v>
      </c>
      <c r="M56" s="32">
        <f t="shared" si="26"/>
        <v>-1.3555569700804737</v>
      </c>
      <c r="N56" s="32">
        <f t="shared" si="26"/>
        <v>-1.7964002423118686</v>
      </c>
      <c r="O56" s="32">
        <f t="shared" si="26"/>
        <v>-2.9232858471195389</v>
      </c>
      <c r="P56" s="32">
        <f t="shared" si="26"/>
        <v>-2.9160060182205294</v>
      </c>
      <c r="Q56" s="32">
        <f t="shared" si="26"/>
        <v>-4.0309215854105744</v>
      </c>
      <c r="R56" s="32">
        <f t="shared" si="26"/>
        <v>-4.5799813302808463</v>
      </c>
      <c r="S56" s="32">
        <f t="shared" si="26"/>
        <v>-5.1231100205567763</v>
      </c>
      <c r="T56" s="32">
        <f t="shared" si="26"/>
        <v>-6.1975540636995401</v>
      </c>
      <c r="U56" s="32">
        <f t="shared" si="26"/>
        <v>-7.9441984153257543</v>
      </c>
      <c r="V56" s="32">
        <f t="shared" si="26"/>
        <v>-6.9095561948437911</v>
      </c>
      <c r="W56" s="32">
        <f t="shared" si="26"/>
        <v>-7.4629532554331801</v>
      </c>
      <c r="X56" s="32">
        <f t="shared" si="26"/>
        <v>-8.3322009814899349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-0.37928340177850739</v>
      </c>
      <c r="F57" s="32">
        <f t="shared" ref="F57:I57" si="27">IFERROR(((F43/$D43)-1)*100,0)</f>
        <v>-0.89141573774543792</v>
      </c>
      <c r="G57" s="32">
        <f t="shared" si="27"/>
        <v>0.15137771249054133</v>
      </c>
      <c r="H57" s="32">
        <f t="shared" si="27"/>
        <v>-2.5233398319035594E-2</v>
      </c>
      <c r="I57" s="32">
        <f t="shared" si="27"/>
        <v>-0.46014089780900269</v>
      </c>
      <c r="J57" s="32">
        <f t="shared" ref="J57:X57" si="28">IFERROR(((J43/$D43)-1)*100,0)</f>
        <v>-3.0591231944914532</v>
      </c>
      <c r="K57" s="32">
        <f t="shared" si="28"/>
        <v>-5.0112540662862965</v>
      </c>
      <c r="L57" s="32">
        <f t="shared" si="28"/>
        <v>-2.5192559211625443</v>
      </c>
      <c r="M57" s="32">
        <f t="shared" si="28"/>
        <v>-1.2937878507622402</v>
      </c>
      <c r="N57" s="32">
        <f t="shared" si="28"/>
        <v>-1.732836025569473</v>
      </c>
      <c r="O57" s="32">
        <f t="shared" si="28"/>
        <v>-2.8593146330256225</v>
      </c>
      <c r="P57" s="32">
        <f t="shared" si="28"/>
        <v>-2.8509381698585301</v>
      </c>
      <c r="Q57" s="32">
        <f t="shared" si="28"/>
        <v>-3.9671448118186126</v>
      </c>
      <c r="R57" s="32">
        <f t="shared" si="28"/>
        <v>-4.5164569149574341</v>
      </c>
      <c r="S57" s="32">
        <f t="shared" si="28"/>
        <v>-5.0597948145459366</v>
      </c>
      <c r="T57" s="32">
        <f t="shared" si="28"/>
        <v>-6.1358617171708758</v>
      </c>
      <c r="U57" s="32">
        <f t="shared" si="28"/>
        <v>-7.8854198651459591</v>
      </c>
      <c r="V57" s="32">
        <f t="shared" si="28"/>
        <v>-6.8484763188078501</v>
      </c>
      <c r="W57" s="32">
        <f t="shared" si="28"/>
        <v>-7.4026229769770024</v>
      </c>
      <c r="X57" s="32">
        <f t="shared" si="28"/>
        <v>-8.2732856547901861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-3.1221108491627292</v>
      </c>
      <c r="F58" s="32">
        <f t="shared" ref="F58:I58" si="29">IFERROR(((F44/$D44)-1)*100,0)</f>
        <v>-6.257929808027562</v>
      </c>
      <c r="G58" s="32">
        <f t="shared" si="29"/>
        <v>-11.606887559372691</v>
      </c>
      <c r="H58" s="32">
        <f t="shared" si="29"/>
        <v>-16.012730440272648</v>
      </c>
      <c r="I58" s="32">
        <f t="shared" si="29"/>
        <v>-20.631242112751956</v>
      </c>
      <c r="J58" s="32">
        <f t="shared" ref="J58:X58" si="30">IFERROR(((J44/$D44)-1)*100,0)</f>
        <v>-25.191581622867222</v>
      </c>
      <c r="K58" s="32">
        <f t="shared" si="30"/>
        <v>-28.729941597061902</v>
      </c>
      <c r="L58" s="32">
        <f t="shared" si="30"/>
        <v>-31.682999962564363</v>
      </c>
      <c r="M58" s="32">
        <f t="shared" si="30"/>
        <v>-33.900195614168695</v>
      </c>
      <c r="N58" s="32">
        <f t="shared" si="30"/>
        <v>-35.286831827030518</v>
      </c>
      <c r="O58" s="32">
        <f t="shared" si="30"/>
        <v>-36.62815438480682</v>
      </c>
      <c r="P58" s="32">
        <f t="shared" si="30"/>
        <v>-37.198664337810705</v>
      </c>
      <c r="Q58" s="32">
        <f t="shared" si="30"/>
        <v>-37.633344176905894</v>
      </c>
      <c r="R58" s="32">
        <f t="shared" si="30"/>
        <v>-38.049442520527144</v>
      </c>
      <c r="S58" s="32">
        <f t="shared" si="30"/>
        <v>-38.482343939406995</v>
      </c>
      <c r="T58" s="32">
        <f t="shared" si="30"/>
        <v>-38.701743002139885</v>
      </c>
      <c r="U58" s="32">
        <f t="shared" si="30"/>
        <v>-38.91317930315715</v>
      </c>
      <c r="V58" s="32">
        <f t="shared" si="30"/>
        <v>-39.091049406259046</v>
      </c>
      <c r="W58" s="32">
        <f t="shared" si="30"/>
        <v>-39.249501830583554</v>
      </c>
      <c r="X58" s="32">
        <f t="shared" si="30"/>
        <v>-39.37324607334682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-1.2924467442172571</v>
      </c>
      <c r="F59" s="32">
        <f t="shared" ref="F59:I59" si="31">IFERROR(((F45/$D45)-1)*100,0)</f>
        <v>-2.6996164607264173</v>
      </c>
      <c r="G59" s="32">
        <f t="shared" si="31"/>
        <v>-1.12395515433239</v>
      </c>
      <c r="H59" s="32">
        <f t="shared" si="31"/>
        <v>-1.7823869289371075</v>
      </c>
      <c r="I59" s="32">
        <f t="shared" si="31"/>
        <v>-2.9347613333500555</v>
      </c>
      <c r="J59" s="32">
        <f t="shared" ref="J59:X59" si="32">IFERROR(((J45/$D45)-1)*100,0)</f>
        <v>-8.1337433186096657</v>
      </c>
      <c r="K59" s="32">
        <f t="shared" si="32"/>
        <v>-12.143748624564221</v>
      </c>
      <c r="L59" s="32">
        <f t="shared" si="32"/>
        <v>-7.9029076551622168</v>
      </c>
      <c r="M59" s="32">
        <f t="shared" si="32"/>
        <v>-6.0099531186958544</v>
      </c>
      <c r="N59" s="32">
        <f t="shared" si="32"/>
        <v>-7.196403593641354</v>
      </c>
      <c r="O59" s="32">
        <f t="shared" si="32"/>
        <v>-8.4302664077098637</v>
      </c>
      <c r="P59" s="32">
        <f t="shared" si="32"/>
        <v>-7.5629457853982345</v>
      </c>
      <c r="Q59" s="32">
        <f t="shared" si="32"/>
        <v>-8.8002809139168026</v>
      </c>
      <c r="R59" s="32">
        <f t="shared" si="32"/>
        <v>-9.0083332911507839</v>
      </c>
      <c r="S59" s="32">
        <f t="shared" si="32"/>
        <v>-9.2361652853639065</v>
      </c>
      <c r="T59" s="32">
        <f t="shared" si="32"/>
        <v>-10.877254222150444</v>
      </c>
      <c r="U59" s="32">
        <f t="shared" si="32"/>
        <v>-13.800615849172193</v>
      </c>
      <c r="V59" s="32">
        <f t="shared" si="32"/>
        <v>-11.578521151245603</v>
      </c>
      <c r="W59" s="32">
        <f t="shared" si="32"/>
        <v>-12.346197225422939</v>
      </c>
      <c r="X59" s="32">
        <f t="shared" si="32"/>
        <v>-13.735960527861192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0.68479073190992334</v>
      </c>
      <c r="F60" s="32">
        <f t="shared" ref="F60:I60" si="33">IFERROR(((F46/$D46)-1)*100,0)</f>
        <v>1.2156110431394751</v>
      </c>
      <c r="G60" s="32">
        <f t="shared" si="33"/>
        <v>1.6374740682693512</v>
      </c>
      <c r="H60" s="32">
        <f t="shared" si="33"/>
        <v>2.0223100519650705</v>
      </c>
      <c r="I60" s="32">
        <f t="shared" si="33"/>
        <v>2.4234391516526399</v>
      </c>
      <c r="J60" s="32">
        <f t="shared" ref="J60:X60" si="34">IFERROR(((J46/$D46)-1)*100,0)</f>
        <v>2.8541365274199926</v>
      </c>
      <c r="K60" s="32">
        <f t="shared" si="34"/>
        <v>3.2999676127051236</v>
      </c>
      <c r="L60" s="32">
        <f t="shared" si="34"/>
        <v>3.7541064541129376</v>
      </c>
      <c r="M60" s="32">
        <f t="shared" si="34"/>
        <v>4.2017782090904454</v>
      </c>
      <c r="N60" s="32">
        <f t="shared" si="34"/>
        <v>4.6336491985506489</v>
      </c>
      <c r="O60" s="32">
        <f t="shared" si="34"/>
        <v>3.6323012783576303</v>
      </c>
      <c r="P60" s="32">
        <f t="shared" si="34"/>
        <v>2.639783137512719</v>
      </c>
      <c r="Q60" s="32">
        <f t="shared" si="34"/>
        <v>1.664722863797663</v>
      </c>
      <c r="R60" s="32">
        <f t="shared" si="34"/>
        <v>0.71775392279767036</v>
      </c>
      <c r="S60" s="32">
        <f t="shared" si="34"/>
        <v>-0.19323087777056713</v>
      </c>
      <c r="T60" s="32">
        <f t="shared" si="34"/>
        <v>-0.61089932792398605</v>
      </c>
      <c r="U60" s="32">
        <f t="shared" si="34"/>
        <v>-0.99266941209946724</v>
      </c>
      <c r="V60" s="32">
        <f t="shared" si="34"/>
        <v>-1.3367369360792525</v>
      </c>
      <c r="W60" s="32">
        <f t="shared" si="34"/>
        <v>-1.64206597554164</v>
      </c>
      <c r="X60" s="32">
        <f t="shared" si="34"/>
        <v>-1.9078406538323378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-3.1221108491627292</v>
      </c>
      <c r="F62" s="32">
        <f t="shared" ref="F62:I62" si="38">IFERROR(((F48/$D48)-1)*100,0)</f>
        <v>-6.257929808027562</v>
      </c>
      <c r="G62" s="32">
        <f t="shared" si="38"/>
        <v>-11.606887559372691</v>
      </c>
      <c r="H62" s="32">
        <f t="shared" si="38"/>
        <v>-16.012730440272648</v>
      </c>
      <c r="I62" s="32">
        <f t="shared" si="38"/>
        <v>-20.631242112751956</v>
      </c>
      <c r="J62" s="32">
        <f t="shared" ref="J62:X62" si="39">IFERROR(((J48/$D48)-1)*100,0)</f>
        <v>-25.191581622867222</v>
      </c>
      <c r="K62" s="32">
        <f t="shared" si="39"/>
        <v>-28.729941597061902</v>
      </c>
      <c r="L62" s="32">
        <f t="shared" si="39"/>
        <v>-31.682999962564363</v>
      </c>
      <c r="M62" s="32">
        <f t="shared" si="39"/>
        <v>-33.900195614168695</v>
      </c>
      <c r="N62" s="32">
        <f t="shared" si="39"/>
        <v>-35.286831827030518</v>
      </c>
      <c r="O62" s="32">
        <f t="shared" si="39"/>
        <v>-36.62815438480682</v>
      </c>
      <c r="P62" s="32">
        <f t="shared" si="39"/>
        <v>-37.198664337810705</v>
      </c>
      <c r="Q62" s="32">
        <f t="shared" si="39"/>
        <v>-37.633344176905894</v>
      </c>
      <c r="R62" s="32">
        <f t="shared" si="39"/>
        <v>-38.049442520527144</v>
      </c>
      <c r="S62" s="32">
        <f t="shared" si="39"/>
        <v>-38.482343939406995</v>
      </c>
      <c r="T62" s="32">
        <f t="shared" si="39"/>
        <v>-38.701743002139885</v>
      </c>
      <c r="U62" s="32">
        <f t="shared" si="39"/>
        <v>-38.91317930315715</v>
      </c>
      <c r="V62" s="32">
        <f t="shared" si="39"/>
        <v>-39.091049406259046</v>
      </c>
      <c r="W62" s="32">
        <f t="shared" si="39"/>
        <v>-39.249501830583554</v>
      </c>
      <c r="X62" s="32">
        <f t="shared" si="39"/>
        <v>-39.37324607334682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4.1493616628067942</v>
      </c>
      <c r="F64" s="32">
        <f t="shared" ref="F64:I64" si="41">IFERROR(((F50/$D50)-1)*100,0)</f>
        <v>4.9071255408523307</v>
      </c>
      <c r="G64" s="32">
        <f t="shared" si="41"/>
        <v>2.2911525443895853</v>
      </c>
      <c r="H64" s="32">
        <f t="shared" si="41"/>
        <v>2.772064612009828</v>
      </c>
      <c r="I64" s="32">
        <f t="shared" si="41"/>
        <v>6.6718854891557156</v>
      </c>
      <c r="J64" s="32">
        <f t="shared" ref="J64:X64" si="42">IFERROR(((J50/$D50)-1)*100,0)</f>
        <v>10.096215165609191</v>
      </c>
      <c r="K64" s="32">
        <f t="shared" si="42"/>
        <v>14.446032813497677</v>
      </c>
      <c r="L64" s="32">
        <f t="shared" si="42"/>
        <v>19.743672445286741</v>
      </c>
      <c r="M64" s="32">
        <f t="shared" si="42"/>
        <v>24.125468416391161</v>
      </c>
      <c r="N64" s="32">
        <f t="shared" si="42"/>
        <v>28.467878144260528</v>
      </c>
      <c r="O64" s="32">
        <f t="shared" si="42"/>
        <v>30.445036710982933</v>
      </c>
      <c r="P64" s="32">
        <f t="shared" si="42"/>
        <v>30.823455478753736</v>
      </c>
      <c r="Q64" s="32">
        <f t="shared" si="42"/>
        <v>29.078063930449026</v>
      </c>
      <c r="R64" s="32">
        <f t="shared" si="42"/>
        <v>30.58458793736818</v>
      </c>
      <c r="S64" s="32">
        <f t="shared" si="42"/>
        <v>31.106141780901385</v>
      </c>
      <c r="T64" s="32">
        <f t="shared" si="42"/>
        <v>32.566849473294447</v>
      </c>
      <c r="U64" s="32">
        <f t="shared" si="42"/>
        <v>35.340661396047615</v>
      </c>
      <c r="V64" s="32">
        <f t="shared" si="42"/>
        <v>34.991008270121227</v>
      </c>
      <c r="W64" s="32">
        <f t="shared" si="42"/>
        <v>31.328951521098624</v>
      </c>
      <c r="X64" s="32">
        <f t="shared" si="42"/>
        <v>32.923488956557634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22.037601880868195</v>
      </c>
      <c r="D67" s="30">
        <f>(D8/D7)*100</f>
        <v>17.748246906035963</v>
      </c>
      <c r="E67" s="30">
        <f t="shared" ref="E67:X67" si="43">(E8/E7)*100</f>
        <v>17.99938799944788</v>
      </c>
      <c r="F67" s="30">
        <f t="shared" si="43"/>
        <v>18.563763593602921</v>
      </c>
      <c r="G67" s="30">
        <f t="shared" si="43"/>
        <v>18.866700953127442</v>
      </c>
      <c r="H67" s="30">
        <f t="shared" si="43"/>
        <v>19.119887109186475</v>
      </c>
      <c r="I67" s="30">
        <f t="shared" si="43"/>
        <v>19.524779050941593</v>
      </c>
      <c r="J67" s="30">
        <f t="shared" si="43"/>
        <v>19.847382197071752</v>
      </c>
      <c r="K67" s="30">
        <f t="shared" si="43"/>
        <v>20.280380912566816</v>
      </c>
      <c r="L67" s="30">
        <f t="shared" si="43"/>
        <v>20.890114660243057</v>
      </c>
      <c r="M67" s="30">
        <f t="shared" si="43"/>
        <v>21.522222105885611</v>
      </c>
      <c r="N67" s="30">
        <f t="shared" si="43"/>
        <v>22.12165163719235</v>
      </c>
      <c r="O67" s="30">
        <f t="shared" si="43"/>
        <v>22.733010655666046</v>
      </c>
      <c r="P67" s="30">
        <f t="shared" si="43"/>
        <v>23.255655383576151</v>
      </c>
      <c r="Q67" s="30">
        <f t="shared" si="43"/>
        <v>23.674475508925489</v>
      </c>
      <c r="R67" s="30">
        <f t="shared" si="43"/>
        <v>24.426471302890633</v>
      </c>
      <c r="S67" s="30">
        <f t="shared" si="43"/>
        <v>24.747638300135687</v>
      </c>
      <c r="T67" s="30">
        <f t="shared" si="43"/>
        <v>25.013420864881109</v>
      </c>
      <c r="U67" s="30">
        <f t="shared" si="43"/>
        <v>25.288881065370777</v>
      </c>
      <c r="V67" s="30">
        <f t="shared" si="43"/>
        <v>25.575784383126443</v>
      </c>
      <c r="W67" s="30">
        <f t="shared" si="43"/>
        <v>25.779477884579521</v>
      </c>
      <c r="X67" s="30">
        <f t="shared" si="43"/>
        <v>25.810307023778368</v>
      </c>
    </row>
    <row r="68" spans="1:24" ht="15.75">
      <c r="B68" s="20" t="s">
        <v>38</v>
      </c>
      <c r="C68" s="31">
        <f t="shared" ref="C68:C69" si="44">AVERAGE(D68:X68)</f>
        <v>76.773085592380113</v>
      </c>
      <c r="D68" s="30">
        <f>(D9/D7)*100</f>
        <v>80.877664421120983</v>
      </c>
      <c r="E68" s="30">
        <f t="shared" ref="E68:X68" si="45">(E9/E7)*100</f>
        <v>80.660346444473433</v>
      </c>
      <c r="F68" s="30">
        <f t="shared" si="45"/>
        <v>80.10731614452321</v>
      </c>
      <c r="G68" s="30">
        <f t="shared" si="45"/>
        <v>79.804079222029628</v>
      </c>
      <c r="H68" s="30">
        <f t="shared" si="45"/>
        <v>79.569676272050913</v>
      </c>
      <c r="I68" s="30">
        <f t="shared" si="45"/>
        <v>79.180032335796284</v>
      </c>
      <c r="J68" s="30">
        <f t="shared" si="45"/>
        <v>78.908313140566051</v>
      </c>
      <c r="K68" s="30">
        <f t="shared" si="45"/>
        <v>78.51969181985649</v>
      </c>
      <c r="L68" s="30">
        <f t="shared" si="45"/>
        <v>77.895416685947367</v>
      </c>
      <c r="M68" s="30">
        <f t="shared" si="45"/>
        <v>77.265895673172352</v>
      </c>
      <c r="N68" s="30">
        <f t="shared" si="45"/>
        <v>76.691019307657228</v>
      </c>
      <c r="O68" s="30">
        <f t="shared" si="45"/>
        <v>76.108072268057597</v>
      </c>
      <c r="P68" s="30">
        <f t="shared" si="45"/>
        <v>75.598276150427949</v>
      </c>
      <c r="Q68" s="30">
        <f t="shared" si="45"/>
        <v>75.201787857983675</v>
      </c>
      <c r="R68" s="30">
        <f t="shared" si="45"/>
        <v>74.448239881013279</v>
      </c>
      <c r="S68" s="30">
        <f t="shared" si="45"/>
        <v>74.143859433577447</v>
      </c>
      <c r="T68" s="30">
        <f t="shared" si="45"/>
        <v>73.90103926606281</v>
      </c>
      <c r="U68" s="30">
        <f t="shared" si="45"/>
        <v>73.656088371316585</v>
      </c>
      <c r="V68" s="30">
        <f t="shared" si="45"/>
        <v>73.3659716750998</v>
      </c>
      <c r="W68" s="30">
        <f t="shared" si="45"/>
        <v>73.172539630203232</v>
      </c>
      <c r="X68" s="30">
        <f t="shared" si="45"/>
        <v>73.159471439045987</v>
      </c>
    </row>
    <row r="69" spans="1:24" ht="15.75">
      <c r="B69" s="20" t="s">
        <v>10</v>
      </c>
      <c r="C69" s="31">
        <f t="shared" si="44"/>
        <v>1.189312526751698</v>
      </c>
      <c r="D69" s="30">
        <f t="shared" ref="D69:X69" si="46">(D10/D7)*100</f>
        <v>1.3740886728430535</v>
      </c>
      <c r="E69" s="30">
        <f t="shared" si="46"/>
        <v>1.3402655560786927</v>
      </c>
      <c r="F69" s="30">
        <f t="shared" si="46"/>
        <v>1.3289202618738756</v>
      </c>
      <c r="G69" s="30">
        <f t="shared" si="46"/>
        <v>1.3292198248429274</v>
      </c>
      <c r="H69" s="30">
        <f t="shared" si="46"/>
        <v>1.310436618762602</v>
      </c>
      <c r="I69" s="30">
        <f t="shared" si="46"/>
        <v>1.295188613262134</v>
      </c>
      <c r="J69" s="30">
        <f t="shared" si="46"/>
        <v>1.2443046623621941</v>
      </c>
      <c r="K69" s="30">
        <f t="shared" si="46"/>
        <v>1.1999272675766897</v>
      </c>
      <c r="L69" s="30">
        <f t="shared" si="46"/>
        <v>1.2144686538095912</v>
      </c>
      <c r="M69" s="30">
        <f t="shared" si="46"/>
        <v>1.2118822209420357</v>
      </c>
      <c r="N69" s="30">
        <f t="shared" si="46"/>
        <v>1.1873290551504196</v>
      </c>
      <c r="O69" s="30">
        <f t="shared" si="46"/>
        <v>1.1589170762763537</v>
      </c>
      <c r="P69" s="30">
        <f t="shared" si="46"/>
        <v>1.1460684659958895</v>
      </c>
      <c r="Q69" s="30">
        <f t="shared" si="46"/>
        <v>1.1237366330908374</v>
      </c>
      <c r="R69" s="30">
        <f t="shared" si="46"/>
        <v>1.1252888160960761</v>
      </c>
      <c r="S69" s="30">
        <f t="shared" si="46"/>
        <v>1.1085022662868773</v>
      </c>
      <c r="T69" s="30">
        <f t="shared" si="46"/>
        <v>1.085539869056086</v>
      </c>
      <c r="U69" s="30">
        <f t="shared" si="46"/>
        <v>1.0550305633126329</v>
      </c>
      <c r="V69" s="30">
        <f t="shared" si="46"/>
        <v>1.0582439417737697</v>
      </c>
      <c r="W69" s="30">
        <f t="shared" si="46"/>
        <v>1.0479824852172586</v>
      </c>
      <c r="X69" s="30">
        <f t="shared" si="46"/>
        <v>1.0302215371756585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51.452062063123243</v>
      </c>
      <c r="D72" s="30">
        <f>(D13/D$10)*100</f>
        <v>53.714254330577774</v>
      </c>
      <c r="E72" s="30">
        <f t="shared" ref="E72:X72" si="47">(E13/E$10)*100</f>
        <v>53.224664055240169</v>
      </c>
      <c r="F72" s="30">
        <f t="shared" si="47"/>
        <v>52.739666814582506</v>
      </c>
      <c r="G72" s="30">
        <f t="shared" si="47"/>
        <v>53.042051310053075</v>
      </c>
      <c r="H72" s="30">
        <f t="shared" si="47"/>
        <v>52.786165301946909</v>
      </c>
      <c r="I72" s="30">
        <f t="shared" si="47"/>
        <v>52.399001025344319</v>
      </c>
      <c r="J72" s="30">
        <f t="shared" si="47"/>
        <v>50.924468293395378</v>
      </c>
      <c r="K72" s="30">
        <f t="shared" si="47"/>
        <v>49.704481552341839</v>
      </c>
      <c r="L72" s="30">
        <f t="shared" si="47"/>
        <v>50.776509324842309</v>
      </c>
      <c r="M72" s="30">
        <f t="shared" si="47"/>
        <v>51.179824505613794</v>
      </c>
      <c r="N72" s="30">
        <f t="shared" si="47"/>
        <v>50.760623770038407</v>
      </c>
      <c r="O72" s="30">
        <f t="shared" si="47"/>
        <v>50.667145072643336</v>
      </c>
      <c r="P72" s="30">
        <f t="shared" si="47"/>
        <v>51.143213582502398</v>
      </c>
      <c r="Q72" s="30">
        <f t="shared" si="47"/>
        <v>51.044825966802307</v>
      </c>
      <c r="R72" s="30">
        <f t="shared" si="47"/>
        <v>51.221427072653903</v>
      </c>
      <c r="S72" s="30">
        <f t="shared" si="47"/>
        <v>51.385660964823053</v>
      </c>
      <c r="T72" s="30">
        <f t="shared" si="47"/>
        <v>51.034509660885732</v>
      </c>
      <c r="U72" s="30">
        <f t="shared" si="47"/>
        <v>50.29705421833598</v>
      </c>
      <c r="V72" s="30">
        <f t="shared" si="47"/>
        <v>51.02020797224651</v>
      </c>
      <c r="W72" s="30">
        <f t="shared" si="47"/>
        <v>50.879715972266801</v>
      </c>
      <c r="X72" s="30">
        <f t="shared" si="47"/>
        <v>50.547832558451859</v>
      </c>
    </row>
    <row r="73" spans="1:24" ht="15.75">
      <c r="A73" s="36"/>
      <c r="B73" s="10" t="s">
        <v>11</v>
      </c>
      <c r="C73" s="31">
        <f>AVERAGE(D73:X73)</f>
        <v>48.407855951968841</v>
      </c>
      <c r="D73" s="30">
        <f>(D16/D$10)*100</f>
        <v>46.096307078803996</v>
      </c>
      <c r="E73" s="30">
        <f t="shared" ref="E73:X73" si="48">(E16/E$10)*100</f>
        <v>46.591103501183376</v>
      </c>
      <c r="F73" s="30">
        <f t="shared" si="48"/>
        <v>47.081133900355653</v>
      </c>
      <c r="G73" s="30">
        <f>(G16/G$10)*100</f>
        <v>46.790713928663926</v>
      </c>
      <c r="H73" s="30">
        <f t="shared" si="48"/>
        <v>47.054642014701884</v>
      </c>
      <c r="I73" s="30">
        <f t="shared" si="48"/>
        <v>47.449890866916022</v>
      </c>
      <c r="J73" s="30">
        <f t="shared" si="48"/>
        <v>48.929280365044988</v>
      </c>
      <c r="K73" s="30">
        <f t="shared" si="48"/>
        <v>50.153315402434437</v>
      </c>
      <c r="L73" s="30">
        <f t="shared" si="48"/>
        <v>49.090651976442921</v>
      </c>
      <c r="M73" s="30">
        <f t="shared" si="48"/>
        <v>48.693236222407194</v>
      </c>
      <c r="N73" s="30">
        <f t="shared" si="48"/>
        <v>49.114541993707775</v>
      </c>
      <c r="O73" s="30">
        <f t="shared" si="48"/>
        <v>49.209189090260935</v>
      </c>
      <c r="P73" s="30">
        <f t="shared" si="48"/>
        <v>48.734243081270414</v>
      </c>
      <c r="Q73" s="30">
        <f t="shared" si="48"/>
        <v>48.832065094611671</v>
      </c>
      <c r="R73" s="30">
        <f t="shared" si="48"/>
        <v>48.655581688604606</v>
      </c>
      <c r="S73" s="30">
        <f t="shared" si="48"/>
        <v>48.491508090098748</v>
      </c>
      <c r="T73" s="30">
        <f t="shared" si="48"/>
        <v>48.841695535075637</v>
      </c>
      <c r="U73" s="30">
        <f t="shared" si="48"/>
        <v>49.577237232947361</v>
      </c>
      <c r="V73" s="30">
        <f t="shared" si="48"/>
        <v>48.855842615924878</v>
      </c>
      <c r="W73" s="30">
        <f t="shared" si="48"/>
        <v>48.995917742473011</v>
      </c>
      <c r="X73" s="30">
        <f t="shared" si="48"/>
        <v>49.326877569416432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0.14008198490789248</v>
      </c>
      <c r="D75" s="35">
        <f>(D23/D$10)*100</f>
        <v>0.1894385906182276</v>
      </c>
      <c r="E75" s="35">
        <f t="shared" ref="E75:X75" si="50">(E23/E$10)*100</f>
        <v>0.18423244357645174</v>
      </c>
      <c r="F75" s="35">
        <f t="shared" si="50"/>
        <v>0.17919928506183555</v>
      </c>
      <c r="G75" s="35">
        <f t="shared" si="50"/>
        <v>0.16723476128300346</v>
      </c>
      <c r="H75" s="35">
        <f t="shared" si="50"/>
        <v>0.15919268335120962</v>
      </c>
      <c r="I75" s="35">
        <f t="shared" si="50"/>
        <v>0.15110810773965783</v>
      </c>
      <c r="J75" s="35">
        <f t="shared" si="50"/>
        <v>0.14625134155963912</v>
      </c>
      <c r="K75" s="35">
        <f t="shared" si="50"/>
        <v>0.1422030452237231</v>
      </c>
      <c r="L75" s="35">
        <f t="shared" si="50"/>
        <v>0.13283869871475476</v>
      </c>
      <c r="M75" s="35">
        <f t="shared" si="50"/>
        <v>0.12693927197900506</v>
      </c>
      <c r="N75" s="35">
        <f t="shared" si="50"/>
        <v>0.12483423625382875</v>
      </c>
      <c r="O75" s="35">
        <f t="shared" si="50"/>
        <v>0.12366583709572218</v>
      </c>
      <c r="P75" s="35">
        <f t="shared" si="50"/>
        <v>0.12254333622718674</v>
      </c>
      <c r="Q75" s="35">
        <f t="shared" si="50"/>
        <v>0.12310893858602415</v>
      </c>
      <c r="R75" s="35">
        <f t="shared" si="50"/>
        <v>0.12299123874148973</v>
      </c>
      <c r="S75" s="35">
        <f t="shared" si="50"/>
        <v>0.12283094507820201</v>
      </c>
      <c r="T75" s="35">
        <f t="shared" si="50"/>
        <v>0.12379480403863027</v>
      </c>
      <c r="U75" s="35">
        <f t="shared" si="50"/>
        <v>0.12570854871666082</v>
      </c>
      <c r="V75" s="35">
        <f t="shared" si="50"/>
        <v>0.1239494118286117</v>
      </c>
      <c r="W75" s="35">
        <f t="shared" si="50"/>
        <v>0.12436628526018065</v>
      </c>
      <c r="X75" s="35">
        <f t="shared" si="50"/>
        <v>0.12528987213169751</v>
      </c>
    </row>
    <row r="76" spans="1:24">
      <c r="C76" s="31"/>
    </row>
    <row r="147" spans="4:24">
      <c r="D147">
        <v>29635019314.932281</v>
      </c>
      <c r="E147">
        <v>30626676891.355099</v>
      </c>
      <c r="F147">
        <v>32015051629.621761</v>
      </c>
      <c r="G147">
        <v>30247867988.871078</v>
      </c>
      <c r="H147">
        <v>31067896352.024139</v>
      </c>
      <c r="I147">
        <v>33095638422.023418</v>
      </c>
      <c r="J147">
        <v>34875705388.237106</v>
      </c>
      <c r="K147">
        <v>39772463325.966827</v>
      </c>
      <c r="L147">
        <v>44475040944.476822</v>
      </c>
      <c r="M147">
        <v>47190538912.318176</v>
      </c>
      <c r="N147">
        <v>49058011234.190643</v>
      </c>
      <c r="O147">
        <v>49360661357.662758</v>
      </c>
      <c r="P147">
        <v>47794628558.768562</v>
      </c>
      <c r="Q147">
        <v>44386061808.17601</v>
      </c>
      <c r="R147">
        <v>44376619124.323692</v>
      </c>
      <c r="S147">
        <v>44218151519.673683</v>
      </c>
      <c r="T147">
        <v>43627862718.85363</v>
      </c>
      <c r="U147">
        <v>44729024928.094643</v>
      </c>
      <c r="V147">
        <v>44608085938.75518</v>
      </c>
      <c r="W147">
        <v>39559034458.894279</v>
      </c>
      <c r="X147">
        <v>37656696842.797836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Wealth_PRT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2014-12-03T13:25:12Z</dcterms:modified>
</cp:coreProperties>
</file>