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SVN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C74" i="36"/>
  <c r="G74"/>
  <c r="G67"/>
  <c r="G57"/>
  <c r="E54"/>
  <c r="E46"/>
  <c r="G54"/>
  <c r="H54"/>
  <c r="K54"/>
  <c r="L54"/>
  <c r="O54"/>
  <c r="P54"/>
  <c r="S54"/>
  <c r="T54"/>
  <c r="W54"/>
  <c r="H55"/>
  <c r="L55"/>
  <c r="P55"/>
  <c r="T55"/>
  <c r="H64"/>
  <c r="L64"/>
  <c r="P64"/>
  <c r="T64"/>
  <c r="D54"/>
  <c r="D55"/>
  <c r="D64"/>
  <c r="D41"/>
  <c r="E41"/>
  <c r="E55" s="1"/>
  <c r="F41"/>
  <c r="F55" s="1"/>
  <c r="G41"/>
  <c r="G55" s="1"/>
  <c r="H41"/>
  <c r="I41"/>
  <c r="I55" s="1"/>
  <c r="J41"/>
  <c r="J55" s="1"/>
  <c r="K41"/>
  <c r="K55" s="1"/>
  <c r="L41"/>
  <c r="M41"/>
  <c r="M55" s="1"/>
  <c r="N41"/>
  <c r="N55" s="1"/>
  <c r="O41"/>
  <c r="O55" s="1"/>
  <c r="P41"/>
  <c r="Q41"/>
  <c r="Q55" s="1"/>
  <c r="R41"/>
  <c r="R55" s="1"/>
  <c r="S41"/>
  <c r="S55" s="1"/>
  <c r="T41"/>
  <c r="U41"/>
  <c r="U55" s="1"/>
  <c r="V41"/>
  <c r="V55" s="1"/>
  <c r="W41"/>
  <c r="W55" s="1"/>
  <c r="D13"/>
  <c r="E13"/>
  <c r="E45" s="1"/>
  <c r="F13"/>
  <c r="F45" s="1"/>
  <c r="G13"/>
  <c r="H13"/>
  <c r="H45" s="1"/>
  <c r="I13"/>
  <c r="J13"/>
  <c r="J45" s="1"/>
  <c r="K13"/>
  <c r="K45" s="1"/>
  <c r="L13"/>
  <c r="M13"/>
  <c r="M45" s="1"/>
  <c r="N13"/>
  <c r="N45" s="1"/>
  <c r="O13"/>
  <c r="P13"/>
  <c r="P45" s="1"/>
  <c r="Q13"/>
  <c r="Q45" s="1"/>
  <c r="R13"/>
  <c r="R45" s="1"/>
  <c r="S13"/>
  <c r="S45" s="1"/>
  <c r="T13"/>
  <c r="U13"/>
  <c r="U45" s="1"/>
  <c r="V13"/>
  <c r="V45" s="1"/>
  <c r="W13"/>
  <c r="W45" s="1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D23"/>
  <c r="D12" s="1"/>
  <c r="E23"/>
  <c r="F23"/>
  <c r="F12" s="1"/>
  <c r="G23"/>
  <c r="G12" s="1"/>
  <c r="H23"/>
  <c r="H12" s="1"/>
  <c r="I23"/>
  <c r="I12" s="1"/>
  <c r="J23"/>
  <c r="J12" s="1"/>
  <c r="K23"/>
  <c r="K12" s="1"/>
  <c r="L23"/>
  <c r="L12" s="1"/>
  <c r="M23"/>
  <c r="N23"/>
  <c r="N12" s="1"/>
  <c r="O23"/>
  <c r="O12" s="1"/>
  <c r="P23"/>
  <c r="P12" s="1"/>
  <c r="Q23"/>
  <c r="Q12" s="1"/>
  <c r="R23"/>
  <c r="R12" s="1"/>
  <c r="S23"/>
  <c r="S12" s="1"/>
  <c r="T23"/>
  <c r="T12" s="1"/>
  <c r="U23"/>
  <c r="V23"/>
  <c r="V12" s="1"/>
  <c r="W23"/>
  <c r="W12" s="1"/>
  <c r="W50"/>
  <c r="W64" s="1"/>
  <c r="V50"/>
  <c r="V64" s="1"/>
  <c r="U50"/>
  <c r="U64" s="1"/>
  <c r="T50"/>
  <c r="S50"/>
  <c r="S64" s="1"/>
  <c r="R50"/>
  <c r="R64" s="1"/>
  <c r="Q50"/>
  <c r="Q64" s="1"/>
  <c r="P50"/>
  <c r="O50"/>
  <c r="O64" s="1"/>
  <c r="N50"/>
  <c r="N64" s="1"/>
  <c r="M50"/>
  <c r="M64" s="1"/>
  <c r="L50"/>
  <c r="K50"/>
  <c r="K64" s="1"/>
  <c r="J50"/>
  <c r="J64" s="1"/>
  <c r="I50"/>
  <c r="I64" s="1"/>
  <c r="H50"/>
  <c r="G50"/>
  <c r="G64" s="1"/>
  <c r="F50"/>
  <c r="F64" s="1"/>
  <c r="E50"/>
  <c r="E64" s="1"/>
  <c r="D50"/>
  <c r="W40"/>
  <c r="V40"/>
  <c r="V54" s="1"/>
  <c r="U40"/>
  <c r="U54" s="1"/>
  <c r="T40"/>
  <c r="S40"/>
  <c r="R40"/>
  <c r="R54" s="1"/>
  <c r="Q40"/>
  <c r="Q54" s="1"/>
  <c r="P40"/>
  <c r="O40"/>
  <c r="N40"/>
  <c r="N54" s="1"/>
  <c r="M40"/>
  <c r="M54" s="1"/>
  <c r="L40"/>
  <c r="K40"/>
  <c r="J40"/>
  <c r="J54" s="1"/>
  <c r="I40"/>
  <c r="I54" s="1"/>
  <c r="H40"/>
  <c r="G40"/>
  <c r="F40"/>
  <c r="F54" s="1"/>
  <c r="E40"/>
  <c r="D40"/>
  <c r="Q59" l="1"/>
  <c r="M59"/>
  <c r="R59"/>
  <c r="N59"/>
  <c r="W59"/>
  <c r="S59"/>
  <c r="L48"/>
  <c r="T10"/>
  <c r="T7" s="1"/>
  <c r="P10"/>
  <c r="P7" s="1"/>
  <c r="L10"/>
  <c r="L7" s="1"/>
  <c r="D10"/>
  <c r="D7" s="1"/>
  <c r="M10"/>
  <c r="M7" s="1"/>
  <c r="I11"/>
  <c r="D45"/>
  <c r="U59" s="1"/>
  <c r="L45"/>
  <c r="T45"/>
  <c r="T59" s="1"/>
  <c r="H48"/>
  <c r="H62" s="1"/>
  <c r="V10"/>
  <c r="V7" s="1"/>
  <c r="R11"/>
  <c r="F11"/>
  <c r="H10"/>
  <c r="H7" s="1"/>
  <c r="T48"/>
  <c r="T62" s="1"/>
  <c r="D48"/>
  <c r="D62" s="1"/>
  <c r="P48"/>
  <c r="P62" s="1"/>
  <c r="W10"/>
  <c r="W7" s="1"/>
  <c r="S10"/>
  <c r="S7" s="1"/>
  <c r="O10"/>
  <c r="O7" s="1"/>
  <c r="K10"/>
  <c r="K7" s="1"/>
  <c r="G10"/>
  <c r="G7" s="1"/>
  <c r="U12"/>
  <c r="M12"/>
  <c r="E12"/>
  <c r="Q11"/>
  <c r="M11"/>
  <c r="E11"/>
  <c r="U10"/>
  <c r="U7" s="1"/>
  <c r="Q10"/>
  <c r="Q7" s="1"/>
  <c r="I10"/>
  <c r="I7" s="1"/>
  <c r="E10"/>
  <c r="E7" s="1"/>
  <c r="V11"/>
  <c r="N11"/>
  <c r="J11"/>
  <c r="R10"/>
  <c r="R7" s="1"/>
  <c r="N10"/>
  <c r="N7" s="1"/>
  <c r="J10"/>
  <c r="J7" s="1"/>
  <c r="F10"/>
  <c r="F7" s="1"/>
  <c r="I45"/>
  <c r="I59" s="1"/>
  <c r="T11"/>
  <c r="P11"/>
  <c r="L11"/>
  <c r="H11"/>
  <c r="D11"/>
  <c r="U11"/>
  <c r="W11"/>
  <c r="S11"/>
  <c r="O11"/>
  <c r="K11"/>
  <c r="G11"/>
  <c r="G45"/>
  <c r="G59" s="1"/>
  <c r="O45"/>
  <c r="O59" s="1"/>
  <c r="G48"/>
  <c r="G62" s="1"/>
  <c r="K48"/>
  <c r="K62" s="1"/>
  <c r="S48"/>
  <c r="S62" s="1"/>
  <c r="F48"/>
  <c r="F62" s="1"/>
  <c r="J48"/>
  <c r="J62" s="1"/>
  <c r="R48"/>
  <c r="R62" s="1"/>
  <c r="E48"/>
  <c r="E62" s="1"/>
  <c r="I48"/>
  <c r="I62" s="1"/>
  <c r="M48"/>
  <c r="M62" s="1"/>
  <c r="Q48"/>
  <c r="Q62" s="1"/>
  <c r="U48"/>
  <c r="U62" s="1"/>
  <c r="O48"/>
  <c r="O62" s="1"/>
  <c r="W48"/>
  <c r="W62" s="1"/>
  <c r="N48"/>
  <c r="N62" s="1"/>
  <c r="V48"/>
  <c r="V62" s="1"/>
  <c r="L59" l="1"/>
  <c r="L62"/>
  <c r="F59"/>
  <c r="V59"/>
  <c r="D59"/>
  <c r="H59"/>
  <c r="P59"/>
  <c r="K59"/>
  <c r="J59"/>
  <c r="E59"/>
  <c r="Q46"/>
  <c r="I46"/>
  <c r="S47"/>
  <c r="S44"/>
  <c r="S58" s="1"/>
  <c r="K47"/>
  <c r="K61" s="1"/>
  <c r="K44"/>
  <c r="R46"/>
  <c r="J46"/>
  <c r="T44"/>
  <c r="T47"/>
  <c r="L44"/>
  <c r="L47"/>
  <c r="L61" s="1"/>
  <c r="D44"/>
  <c r="D58" s="1"/>
  <c r="D47"/>
  <c r="D61" s="1"/>
  <c r="S46"/>
  <c r="D46"/>
  <c r="D60" s="1"/>
  <c r="T46"/>
  <c r="P46"/>
  <c r="L46"/>
  <c r="H46"/>
  <c r="H60" s="1"/>
  <c r="V47"/>
  <c r="V61" s="1"/>
  <c r="V44"/>
  <c r="R47"/>
  <c r="R44"/>
  <c r="R58" s="1"/>
  <c r="N47"/>
  <c r="N61" s="1"/>
  <c r="N44"/>
  <c r="J47"/>
  <c r="J44"/>
  <c r="J58" s="1"/>
  <c r="F47"/>
  <c r="F61" s="1"/>
  <c r="F44"/>
  <c r="W47"/>
  <c r="W44"/>
  <c r="W58" s="1"/>
  <c r="U46"/>
  <c r="M46"/>
  <c r="O47"/>
  <c r="O61" s="1"/>
  <c r="O44"/>
  <c r="O58" s="1"/>
  <c r="G47"/>
  <c r="G61" s="1"/>
  <c r="G44"/>
  <c r="V46"/>
  <c r="V60" s="1"/>
  <c r="N46"/>
  <c r="F46"/>
  <c r="P47"/>
  <c r="P44"/>
  <c r="P58" s="1"/>
  <c r="H47"/>
  <c r="H61" s="1"/>
  <c r="H44"/>
  <c r="W46"/>
  <c r="O46"/>
  <c r="O60" s="1"/>
  <c r="K46"/>
  <c r="G46"/>
  <c r="U44"/>
  <c r="U47"/>
  <c r="U61" s="1"/>
  <c r="Q47"/>
  <c r="Q61" s="1"/>
  <c r="Q44"/>
  <c r="M44"/>
  <c r="M47"/>
  <c r="M61" s="1"/>
  <c r="I47"/>
  <c r="I61" s="1"/>
  <c r="I44"/>
  <c r="E44"/>
  <c r="E47"/>
  <c r="E61" s="1"/>
  <c r="Q60" l="1"/>
  <c r="Q58"/>
  <c r="H58"/>
  <c r="F60"/>
  <c r="M60"/>
  <c r="F58"/>
  <c r="V58"/>
  <c r="P60"/>
  <c r="T61"/>
  <c r="E58"/>
  <c r="M58"/>
  <c r="U58"/>
  <c r="W60"/>
  <c r="P61"/>
  <c r="G58"/>
  <c r="E60"/>
  <c r="W61"/>
  <c r="J61"/>
  <c r="R61"/>
  <c r="L60"/>
  <c r="S60"/>
  <c r="L58"/>
  <c r="R60"/>
  <c r="S61"/>
  <c r="J60"/>
  <c r="K60"/>
  <c r="N60"/>
  <c r="U60"/>
  <c r="T60"/>
  <c r="T58"/>
  <c r="I58"/>
  <c r="G60"/>
  <c r="N58"/>
  <c r="K58"/>
  <c r="I60"/>
  <c r="O42"/>
  <c r="O75"/>
  <c r="F75"/>
  <c r="F42"/>
  <c r="M42"/>
  <c r="M75"/>
  <c r="H42"/>
  <c r="H56" s="1"/>
  <c r="H75"/>
  <c r="D42"/>
  <c r="D56" s="1"/>
  <c r="D75"/>
  <c r="R75"/>
  <c r="R42"/>
  <c r="G42"/>
  <c r="G56" s="1"/>
  <c r="G75"/>
  <c r="V75"/>
  <c r="V42"/>
  <c r="P42"/>
  <c r="P56" s="1"/>
  <c r="P75"/>
  <c r="I75"/>
  <c r="I42"/>
  <c r="J75"/>
  <c r="J42"/>
  <c r="J56" s="1"/>
  <c r="K42"/>
  <c r="K56" s="1"/>
  <c r="K75"/>
  <c r="W42"/>
  <c r="W56" s="1"/>
  <c r="W75"/>
  <c r="N75"/>
  <c r="N42"/>
  <c r="E75"/>
  <c r="E42"/>
  <c r="E56" s="1"/>
  <c r="U75"/>
  <c r="U42"/>
  <c r="L42"/>
  <c r="L56" s="1"/>
  <c r="L75"/>
  <c r="T42"/>
  <c r="T56" s="1"/>
  <c r="T75"/>
  <c r="S42"/>
  <c r="S56" s="1"/>
  <c r="S75"/>
  <c r="Q75"/>
  <c r="Q42"/>
  <c r="Q56" l="1"/>
  <c r="U56"/>
  <c r="N56"/>
  <c r="I56"/>
  <c r="V56"/>
  <c r="R56"/>
  <c r="F56"/>
  <c r="C75"/>
  <c r="M56"/>
  <c r="O56"/>
  <c r="T74"/>
  <c r="T73"/>
  <c r="P74"/>
  <c r="P73"/>
  <c r="L74"/>
  <c r="L73"/>
  <c r="H74"/>
  <c r="H73"/>
  <c r="D73"/>
  <c r="D74"/>
  <c r="Q72"/>
  <c r="M72"/>
  <c r="I72"/>
  <c r="T39"/>
  <c r="P39"/>
  <c r="L68"/>
  <c r="L39"/>
  <c r="H39"/>
  <c r="D39"/>
  <c r="D53" s="1"/>
  <c r="R72"/>
  <c r="N72"/>
  <c r="J72"/>
  <c r="T72"/>
  <c r="P72"/>
  <c r="L72"/>
  <c r="H72"/>
  <c r="D72"/>
  <c r="F74"/>
  <c r="F73"/>
  <c r="J74"/>
  <c r="J73"/>
  <c r="N74"/>
  <c r="N73"/>
  <c r="R74"/>
  <c r="R73"/>
  <c r="V69"/>
  <c r="V74"/>
  <c r="V73"/>
  <c r="U74"/>
  <c r="U73"/>
  <c r="Q74"/>
  <c r="Q69"/>
  <c r="Q73"/>
  <c r="M74"/>
  <c r="M73"/>
  <c r="I74"/>
  <c r="I73"/>
  <c r="E74"/>
  <c r="E73"/>
  <c r="U67"/>
  <c r="U39"/>
  <c r="U53" s="1"/>
  <c r="Q68"/>
  <c r="Q39"/>
  <c r="M39"/>
  <c r="I67"/>
  <c r="I68"/>
  <c r="I39"/>
  <c r="E68"/>
  <c r="E39"/>
  <c r="E53" s="1"/>
  <c r="S72"/>
  <c r="K72"/>
  <c r="G72"/>
  <c r="O72"/>
  <c r="V67"/>
  <c r="V39"/>
  <c r="R68"/>
  <c r="R39"/>
  <c r="R53" s="1"/>
  <c r="N39"/>
  <c r="J68"/>
  <c r="J39"/>
  <c r="F39"/>
  <c r="F53" s="1"/>
  <c r="W73"/>
  <c r="W74"/>
  <c r="S73"/>
  <c r="S74"/>
  <c r="O73"/>
  <c r="O74"/>
  <c r="K74"/>
  <c r="K73"/>
  <c r="G73"/>
  <c r="W68"/>
  <c r="W67"/>
  <c r="W39"/>
  <c r="W72"/>
  <c r="S39"/>
  <c r="O39"/>
  <c r="O53" s="1"/>
  <c r="K39"/>
  <c r="G39"/>
  <c r="E72"/>
  <c r="E43"/>
  <c r="E57" s="1"/>
  <c r="L43"/>
  <c r="F72"/>
  <c r="R43"/>
  <c r="I43"/>
  <c r="I57" s="1"/>
  <c r="J43"/>
  <c r="V72"/>
  <c r="O43"/>
  <c r="U72"/>
  <c r="U43"/>
  <c r="S43"/>
  <c r="H43"/>
  <c r="N43"/>
  <c r="N57" s="1"/>
  <c r="F43"/>
  <c r="T43"/>
  <c r="M43"/>
  <c r="P43"/>
  <c r="P57" s="1"/>
  <c r="D43"/>
  <c r="D57" s="1"/>
  <c r="V43"/>
  <c r="G43"/>
  <c r="W43"/>
  <c r="W57" s="1"/>
  <c r="K43"/>
  <c r="K57" s="1"/>
  <c r="Q43"/>
  <c r="C72" l="1"/>
  <c r="P53"/>
  <c r="F57"/>
  <c r="U57"/>
  <c r="J57"/>
  <c r="L57"/>
  <c r="K53"/>
  <c r="W53"/>
  <c r="N53"/>
  <c r="Q57"/>
  <c r="V57"/>
  <c r="T57"/>
  <c r="S57"/>
  <c r="G53"/>
  <c r="V53"/>
  <c r="I53"/>
  <c r="Q53"/>
  <c r="L53"/>
  <c r="C73"/>
  <c r="M57"/>
  <c r="H57"/>
  <c r="O57"/>
  <c r="R57"/>
  <c r="S53"/>
  <c r="J53"/>
  <c r="M53"/>
  <c r="H53"/>
  <c r="T53"/>
  <c r="F69"/>
  <c r="K69"/>
  <c r="O69"/>
  <c r="O68"/>
  <c r="S67"/>
  <c r="S68"/>
  <c r="W69"/>
  <c r="F67"/>
  <c r="P67"/>
  <c r="K68"/>
  <c r="F68"/>
  <c r="R67"/>
  <c r="I69"/>
  <c r="L69"/>
  <c r="N69"/>
  <c r="N67"/>
  <c r="Q67"/>
  <c r="H67"/>
  <c r="T69"/>
  <c r="K67"/>
  <c r="O67"/>
  <c r="J67"/>
  <c r="N68"/>
  <c r="E67"/>
  <c r="M68"/>
  <c r="M67"/>
  <c r="U68"/>
  <c r="E69"/>
  <c r="M69"/>
  <c r="U69"/>
  <c r="R69"/>
  <c r="J69"/>
  <c r="T67"/>
  <c r="G69"/>
  <c r="D68"/>
  <c r="C68" s="1"/>
  <c r="T68"/>
  <c r="D69"/>
  <c r="G68"/>
  <c r="S69"/>
  <c r="V68"/>
  <c r="D67"/>
  <c r="H68"/>
  <c r="L67"/>
  <c r="P68"/>
  <c r="H69"/>
  <c r="P69"/>
  <c r="C69" l="1"/>
  <c r="C67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<sst xmlns="http://schemas.openxmlformats.org/spreadsheetml/2006/main" count="95" uniqueCount="65">
  <si>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</si>
  <si>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</si>
  <si>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</si>
  <si>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</si>
  <si>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</si>
  <si>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</si>
  <si>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</si>
  <si>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</si>
  <si>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</si>
  <si>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</si>
  <si>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</si>
  <si>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</si>
  <si>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</si>
  <si>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</si>
  <si>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</si>
  <si>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</si>
  <si>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</si>
  <si>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</si>
  <si>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</si>
  <si>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</si>
  <si>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</si>
  <si>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</si>
  <si>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</si>
  <si>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</si>
  <si>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</si>
  <si>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</si>
  <si>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</si>
  <si>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</si>
  <si>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</si>
  <si>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</si>
  <si>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</si>
  <si>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</si>
  <si>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</si>
  <si>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</si>
  <si>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</si>
  <si>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</si>
  <si>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</si>
  <si>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</si>
  <si>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</si>
  <si>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</si>
  <si>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</si>
  <si>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</si>
  <si>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</si>
  <si>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</si>
  <si>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</si>
  <si>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</si>
  <si>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</si>
  <si>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</si>
  <si>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</si>
  <si>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</si>
  <si>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</si>
  <si>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</si>
  <si>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</si>
  <si>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</si>
  <si>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</si>
  <si>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</si>
  <si>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</si>
  <si>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</si>
  <si>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</si>
  <si>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</si>
  <si>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</si>
  <si>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</si>
  <si>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</si>
  <si>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Slovenia</t>
  </si>
  <si>
    <t>SVN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</si>
</sst>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39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Wealth_SVN!$B$54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Wealth_SVN!$D$52:$W$52</c:f>
              <c:numCache>
                <c:formatCode>General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Wealth_SVN!$D$54:$W$54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-0.19872067217912015</c:v>
                </c:pt>
                <c:pt idx="2">
                  <c:v>6.2038545652098875E-2</c:v>
                </c:pt>
                <c:pt idx="3">
                  <c:v>0.98850776401866458</c:v>
                </c:pt>
                <c:pt idx="4">
                  <c:v>2.7991338129672361</c:v>
                </c:pt>
                <c:pt idx="5">
                  <c:v>5.1081816869958274</c:v>
                </c:pt>
                <c:pt idx="6">
                  <c:v>8.2389036993791862</c:v>
                </c:pt>
                <c:pt idx="7">
                  <c:v>11.917053565503677</c:v>
                </c:pt>
                <c:pt idx="8">
                  <c:v>16.654304099378557</c:v>
                </c:pt>
                <c:pt idx="9">
                  <c:v>21.423442968525141</c:v>
                </c:pt>
                <c:pt idx="10">
                  <c:v>26.118220613303134</c:v>
                </c:pt>
                <c:pt idx="11">
                  <c:v>30.659410124354135</c:v>
                </c:pt>
                <c:pt idx="12">
                  <c:v>35.690069864788995</c:v>
                </c:pt>
                <c:pt idx="13">
                  <c:v>40.984625137321459</c:v>
                </c:pt>
                <c:pt idx="14">
                  <c:v>46.32162075772235</c:v>
                </c:pt>
                <c:pt idx="15">
                  <c:v>52.534703741993248</c:v>
                </c:pt>
                <c:pt idx="16">
                  <c:v>60.06005656664157</c:v>
                </c:pt>
                <c:pt idx="17">
                  <c:v>68.264073534099197</c:v>
                </c:pt>
                <c:pt idx="18">
                  <c:v>72.570399944832005</c:v>
                </c:pt>
                <c:pt idx="19">
                  <c:v>75.726882832941016</c:v>
                </c:pt>
              </c:numCache>
            </c:numRef>
          </c:val>
        </c:ser>
        <c:ser>
          <c:idx val="1"/>
          <c:order val="1"/>
          <c:tx>
            <c:strRef>
              <c:f>Wealth_SVN!$B$55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Wealth_SVN!$D$52:$W$52</c:f>
              <c:numCache>
                <c:formatCode>General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Wealth_SVN!$D$55:$W$55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0.81454302273060719</c:v>
                </c:pt>
                <c:pt idx="2">
                  <c:v>1.9605382855002462</c:v>
                </c:pt>
                <c:pt idx="3">
                  <c:v>8.1547680798331754</c:v>
                </c:pt>
                <c:pt idx="4">
                  <c:v>9.8763384386294284</c:v>
                </c:pt>
                <c:pt idx="5">
                  <c:v>8.5353991326077239</c:v>
                </c:pt>
                <c:pt idx="6">
                  <c:v>10.438537789827706</c:v>
                </c:pt>
                <c:pt idx="7">
                  <c:v>13.308996910310711</c:v>
                </c:pt>
                <c:pt idx="8">
                  <c:v>12.964006015395846</c:v>
                </c:pt>
                <c:pt idx="9">
                  <c:v>13.792262381240828</c:v>
                </c:pt>
                <c:pt idx="10">
                  <c:v>14.87198914632264</c:v>
                </c:pt>
                <c:pt idx="11">
                  <c:v>15.272185076896916</c:v>
                </c:pt>
                <c:pt idx="12">
                  <c:v>14.830835100336092</c:v>
                </c:pt>
                <c:pt idx="13">
                  <c:v>18.000267326771446</c:v>
                </c:pt>
                <c:pt idx="14">
                  <c:v>18.395264093536824</c:v>
                </c:pt>
                <c:pt idx="15">
                  <c:v>16.123731500782192</c:v>
                </c:pt>
                <c:pt idx="16">
                  <c:v>16.688348574924493</c:v>
                </c:pt>
                <c:pt idx="17">
                  <c:v>16.270503078765142</c:v>
                </c:pt>
                <c:pt idx="18">
                  <c:v>16.926964550305712</c:v>
                </c:pt>
                <c:pt idx="19">
                  <c:v>16.768009650342599</c:v>
                </c:pt>
              </c:numCache>
            </c:numRef>
          </c:val>
        </c:ser>
        <c:ser>
          <c:idx val="2"/>
          <c:order val="2"/>
          <c:tx>
            <c:strRef>
              <c:f>Wealth_SVN!$B$56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Wealth_SVN!$D$52:$W$52</c:f>
              <c:numCache>
                <c:formatCode>General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Wealth_SVN!$D$56:$W$56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7.8911605455234124E-2</c:v>
                </c:pt>
                <c:pt idx="2">
                  <c:v>0.2149505846568367</c:v>
                </c:pt>
                <c:pt idx="3">
                  <c:v>0.41465734095267326</c:v>
                </c:pt>
                <c:pt idx="4">
                  <c:v>0.66519912333506959</c:v>
                </c:pt>
                <c:pt idx="5">
                  <c:v>0.98507301282759752</c:v>
                </c:pt>
                <c:pt idx="6">
                  <c:v>1.3222487987626819</c:v>
                </c:pt>
                <c:pt idx="7">
                  <c:v>1.7182867657228096</c:v>
                </c:pt>
                <c:pt idx="8">
                  <c:v>2.1640489668018237</c:v>
                </c:pt>
                <c:pt idx="9">
                  <c:v>2.6208182155148085</c:v>
                </c:pt>
                <c:pt idx="10">
                  <c:v>3.4091729256916503</c:v>
                </c:pt>
                <c:pt idx="11">
                  <c:v>4.1455689048109479</c:v>
                </c:pt>
                <c:pt idx="12">
                  <c:v>4.8573108292588429</c:v>
                </c:pt>
                <c:pt idx="13">
                  <c:v>5.5462927887723001</c:v>
                </c:pt>
                <c:pt idx="14">
                  <c:v>6.2266149102746526</c:v>
                </c:pt>
                <c:pt idx="15">
                  <c:v>6.9756448915100799</c:v>
                </c:pt>
                <c:pt idx="16">
                  <c:v>7.6865306454000581</c:v>
                </c:pt>
                <c:pt idx="17">
                  <c:v>8.3741994403200728</c:v>
                </c:pt>
                <c:pt idx="18">
                  <c:v>9.0641879371971648</c:v>
                </c:pt>
                <c:pt idx="19">
                  <c:v>9.7624237930962199</c:v>
                </c:pt>
              </c:numCache>
            </c:numRef>
          </c:val>
        </c:ser>
        <c:ser>
          <c:idx val="4"/>
          <c:order val="3"/>
          <c:tx>
            <c:strRef>
              <c:f>Wealth_SVN!$B$53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Wealth_SVN!$D$52:$W$52</c:f>
              <c:numCache>
                <c:formatCode>General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Wealth_SVN!$D$53:$W$53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0.56042230412178817</c:v>
                </c:pt>
                <c:pt idx="2">
                  <c:v>1.4652271731648181</c:v>
                </c:pt>
                <c:pt idx="3">
                  <c:v>6.2250135786446448</c:v>
                </c:pt>
                <c:pt idx="4">
                  <c:v>7.888728274625123</c:v>
                </c:pt>
                <c:pt idx="5">
                  <c:v>7.4115367731780735</c:v>
                </c:pt>
                <c:pt idx="6">
                  <c:v>9.4942366784708021</c:v>
                </c:pt>
                <c:pt idx="7">
                  <c:v>12.407430794571717</c:v>
                </c:pt>
                <c:pt idx="8">
                  <c:v>13.185658744420437</c:v>
                </c:pt>
                <c:pt idx="9">
                  <c:v>14.833467164180437</c:v>
                </c:pt>
                <c:pt idx="10">
                  <c:v>16.667565130850413</c:v>
                </c:pt>
                <c:pt idx="11">
                  <c:v>17.966867553624155</c:v>
                </c:pt>
                <c:pt idx="12">
                  <c:v>18.75063241979533</c:v>
                </c:pt>
                <c:pt idx="13">
                  <c:v>22.242944917903685</c:v>
                </c:pt>
                <c:pt idx="14">
                  <c:v>23.704912714875981</c:v>
                </c:pt>
                <c:pt idx="15">
                  <c:v>23.397345800852797</c:v>
                </c:pt>
                <c:pt idx="16">
                  <c:v>25.451429192793441</c:v>
                </c:pt>
                <c:pt idx="17">
                  <c:v>26.926767016404753</c:v>
                </c:pt>
                <c:pt idx="18">
                  <c:v>28.361976624934361</c:v>
                </c:pt>
                <c:pt idx="19">
                  <c:v>28.953585791681459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Wealth_SVN!$D$64:$W$64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-5.8827601895228625</c:v>
                </c:pt>
                <c:pt idx="2">
                  <c:v>-3.6181862495389239</c:v>
                </c:pt>
                <c:pt idx="3">
                  <c:v>1.1263814321292864</c:v>
                </c:pt>
                <c:pt idx="4">
                  <c:v>4.9342788641118629</c:v>
                </c:pt>
                <c:pt idx="5">
                  <c:v>8.4710867352606236</c:v>
                </c:pt>
                <c:pt idx="6">
                  <c:v>13.601921259940021</c:v>
                </c:pt>
                <c:pt idx="7">
                  <c:v>17.38700761417158</c:v>
                </c:pt>
                <c:pt idx="8">
                  <c:v>23.443921871964513</c:v>
                </c:pt>
                <c:pt idx="9">
                  <c:v>28.513683241185394</c:v>
                </c:pt>
                <c:pt idx="10">
                  <c:v>32.092876124066727</c:v>
                </c:pt>
                <c:pt idx="11">
                  <c:v>36.946043566889465</c:v>
                </c:pt>
                <c:pt idx="12">
                  <c:v>40.739012585009405</c:v>
                </c:pt>
                <c:pt idx="13">
                  <c:v>46.674015157206064</c:v>
                </c:pt>
                <c:pt idx="14">
                  <c:v>52.237478388150606</c:v>
                </c:pt>
                <c:pt idx="15">
                  <c:v>60.755777805738084</c:v>
                </c:pt>
                <c:pt idx="16">
                  <c:v>71.335561483861227</c:v>
                </c:pt>
                <c:pt idx="17">
                  <c:v>76.973022114259933</c:v>
                </c:pt>
                <c:pt idx="18">
                  <c:v>62.329329965871196</c:v>
                </c:pt>
                <c:pt idx="19">
                  <c:v>64.11136692708719</c:v>
                </c:pt>
              </c:numCache>
            </c:numRef>
          </c:val>
        </c:ser>
        <c:marker val="1"/>
        <c:axId val="89203072"/>
        <c:axId val="102993920"/>
      </c:lineChart>
      <c:catAx>
        <c:axId val="89203072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2993920"/>
        <c:crosses val="autoZero"/>
        <c:auto val="1"/>
        <c:lblAlgn val="ctr"/>
        <c:lblOffset val="100"/>
      </c:catAx>
      <c:valAx>
        <c:axId val="102993920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892030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98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41" l="0.70000000000000162" r="0.70000000000000162" t="0.750000000000014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Wealth_SVN!$B$40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Wealth_SVN!$D$38:$W$38</c:f>
              <c:numCache>
                <c:formatCode>General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Wealth_SVN!$D$40:$W$40</c:f>
              <c:numCache>
                <c:formatCode>_(* #,##0_);_(* \(#,##0\);_(* "-"??_);_(@_)</c:formatCode>
                <c:ptCount val="20"/>
                <c:pt idx="0">
                  <c:v>40270.264531208981</c:v>
                </c:pt>
                <c:pt idx="1">
                  <c:v>40190.239190844251</c:v>
                </c:pt>
                <c:pt idx="2">
                  <c:v>40295.247617654393</c:v>
                </c:pt>
                <c:pt idx="3">
                  <c:v>40668.339222690833</c:v>
                </c:pt>
                <c:pt idx="4">
                  <c:v>41397.483122273399</c:v>
                </c:pt>
                <c:pt idx="5">
                  <c:v>42327.34280929697</c:v>
                </c:pt>
                <c:pt idx="6">
                  <c:v>43588.092845420542</c:v>
                </c:pt>
                <c:pt idx="7">
                  <c:v>45069.293526363181</c:v>
                </c:pt>
                <c:pt idx="8">
                  <c:v>46976.996847860704</c:v>
                </c:pt>
                <c:pt idx="9">
                  <c:v>48897.541686326746</c:v>
                </c:pt>
                <c:pt idx="10">
                  <c:v>50788.141063030904</c:v>
                </c:pt>
                <c:pt idx="11">
                  <c:v>52616.890091994661</c:v>
                </c:pt>
                <c:pt idx="12">
                  <c:v>54642.750077132812</c:v>
                </c:pt>
                <c:pt idx="13">
                  <c:v>56774.881491132706</c:v>
                </c:pt>
                <c:pt idx="14">
                  <c:v>58924.103745487177</c:v>
                </c:pt>
                <c:pt idx="15">
                  <c:v>61426.128698796601</c:v>
                </c:pt>
                <c:pt idx="16">
                  <c:v>64456.608188189297</c:v>
                </c:pt>
                <c:pt idx="17">
                  <c:v>67760.387523169746</c:v>
                </c:pt>
                <c:pt idx="18">
                  <c:v>69494.55656034917</c:v>
                </c:pt>
                <c:pt idx="19">
                  <c:v>70765.680569273012</c:v>
                </c:pt>
              </c:numCache>
            </c:numRef>
          </c:val>
        </c:ser>
        <c:ser>
          <c:idx val="1"/>
          <c:order val="1"/>
          <c:tx>
            <c:strRef>
              <c:f>Wealth_SVN!$B$41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Wealth_SVN!$D$38:$W$38</c:f>
              <c:numCache>
                <c:formatCode>General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Wealth_SVN!$D$41:$W$41</c:f>
              <c:numCache>
                <c:formatCode>General</c:formatCode>
                <c:ptCount val="20"/>
                <c:pt idx="0">
                  <c:v>139017.29286935646</c:v>
                </c:pt>
                <c:pt idx="1">
                  <c:v>140149.64852881277</c:v>
                </c:pt>
                <c:pt idx="2">
                  <c:v>141742.7801195262</c:v>
                </c:pt>
                <c:pt idx="3">
                  <c:v>150353.83069371493</c:v>
                </c:pt>
                <c:pt idx="4">
                  <c:v>152747.11120135477</c:v>
                </c:pt>
                <c:pt idx="5">
                  <c:v>150882.97367910226</c:v>
                </c:pt>
                <c:pt idx="6">
                  <c:v>153528.66551991968</c:v>
                </c:pt>
                <c:pt idx="7">
                  <c:v>157519.10008213669</c:v>
                </c:pt>
                <c:pt idx="8">
                  <c:v>157039.50307938029</c:v>
                </c:pt>
                <c:pt idx="9">
                  <c:v>158190.92265719609</c:v>
                </c:pt>
                <c:pt idx="10">
                  <c:v>159691.92957639872</c:v>
                </c:pt>
                <c:pt idx="11">
                  <c:v>160248.2711252564</c:v>
                </c:pt>
                <c:pt idx="12">
                  <c:v>159634.71833576201</c:v>
                </c:pt>
                <c:pt idx="13">
                  <c:v>164040.77721628139</c:v>
                </c:pt>
                <c:pt idx="14">
                  <c:v>164589.89102836011</c:v>
                </c:pt>
                <c:pt idx="15">
                  <c:v>161432.06791126751</c:v>
                </c:pt>
                <c:pt idx="16">
                  <c:v>162216.98328281831</c:v>
                </c:pt>
                <c:pt idx="17">
                  <c:v>161636.10578568105</c:v>
                </c:pt>
                <c:pt idx="18">
                  <c:v>162548.7007521471</c:v>
                </c:pt>
                <c:pt idx="19">
                  <c:v>162327.72595333518</c:v>
                </c:pt>
              </c:numCache>
            </c:numRef>
          </c:val>
        </c:ser>
        <c:ser>
          <c:idx val="2"/>
          <c:order val="2"/>
          <c:tx>
            <c:strRef>
              <c:f>Wealth_SVN!$B$42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Wealth_SVN!$D$38:$W$38</c:f>
              <c:numCache>
                <c:formatCode>General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Wealth_SVN!$D$42:$W$42</c:f>
              <c:numCache>
                <c:formatCode>_(* #,##0_);_(* \(#,##0\);_(* "-"??_);_(@_)</c:formatCode>
                <c:ptCount val="20"/>
                <c:pt idx="0">
                  <c:v>9877.8405205459403</c:v>
                </c:pt>
                <c:pt idx="1">
                  <c:v>9885.6352830850101</c:v>
                </c:pt>
                <c:pt idx="2">
                  <c:v>9899.0729964963248</c:v>
                </c:pt>
                <c:pt idx="3">
                  <c:v>9918.799711391981</c:v>
                </c:pt>
                <c:pt idx="4">
                  <c:v>9943.5478290930478</c:v>
                </c:pt>
                <c:pt idx="5">
                  <c:v>9975.1444617639881</c:v>
                </c:pt>
                <c:pt idx="6">
                  <c:v>10008.450148172553</c:v>
                </c:pt>
                <c:pt idx="7">
                  <c:v>10047.570146949687</c:v>
                </c:pt>
                <c:pt idx="8">
                  <c:v>10091.601826273147</c:v>
                </c:pt>
                <c:pt idx="9">
                  <c:v>10136.72076420791</c:v>
                </c:pt>
                <c:pt idx="10">
                  <c:v>10214.593185215392</c:v>
                </c:pt>
                <c:pt idx="11">
                  <c:v>10287.333205632509</c:v>
                </c:pt>
                <c:pt idx="12">
                  <c:v>10357.637937847336</c:v>
                </c:pt>
                <c:pt idx="13">
                  <c:v>10425.694477023408</c:v>
                </c:pt>
                <c:pt idx="14">
                  <c:v>10492.895611211405</c:v>
                </c:pt>
                <c:pt idx="15">
                  <c:v>10566.883598208917</c:v>
                </c:pt>
                <c:pt idx="16">
                  <c:v>10637.103759261448</c:v>
                </c:pt>
                <c:pt idx="17">
                  <c:v>10705.030586133207</c:v>
                </c:pt>
                <c:pt idx="18">
                  <c:v>10773.186549464839</c:v>
                </c:pt>
                <c:pt idx="19">
                  <c:v>10842.157173767817</c:v>
                </c:pt>
              </c:numCache>
            </c:numRef>
          </c:val>
        </c:ser>
        <c:overlap val="100"/>
        <c:axId val="103558528"/>
        <c:axId val="87835776"/>
      </c:barChart>
      <c:catAx>
        <c:axId val="103558528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7835776"/>
        <c:crosses val="autoZero"/>
        <c:auto val="1"/>
        <c:lblAlgn val="ctr"/>
        <c:lblOffset val="100"/>
      </c:catAx>
      <c:valAx>
        <c:axId val="87835776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103558528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41" l="0.70000000000000162" r="0.70000000000000162" t="0.750000000000014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Wealth_SVN!$B$67:$B$69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Wealth_SVN!$C$67:$C$69</c:f>
              <c:numCache>
                <c:formatCode>_(* #,##0_);_(* \(#,##0\);_(* "-"??_);_(@_)</c:formatCode>
                <c:ptCount val="3"/>
                <c:pt idx="0">
                  <c:v>23.571671531681176</c:v>
                </c:pt>
                <c:pt idx="1">
                  <c:v>71.707230378385347</c:v>
                </c:pt>
                <c:pt idx="2">
                  <c:v>4.7210980899334754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Wealth_SVN!$B$72:$B$75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Wealth_SVN!$C$72:$C$75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76.506533184200833</c:v>
                </c:pt>
                <c:pt idx="2">
                  <c:v>23.493466815799184</c:v>
                </c:pt>
                <c:pt idx="3">
                  <c:v>0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23" width="20.7109375" customWidth="1"/>
  </cols>
  <sheetData>
    <row r="1" spans="1:23" ht="21">
      <c r="A1" s="3" t="s">
        <v>0</v>
      </c>
      <c r="B1" s="4" t="s">
        <v>63</v>
      </c>
    </row>
    <row r="2" spans="1:23" ht="21">
      <c r="A2" s="3" t="s">
        <v>1</v>
      </c>
      <c r="B2" s="4" t="s">
        <v>64</v>
      </c>
    </row>
    <row r="3" spans="1:23" ht="21">
      <c r="A3" s="3" t="s">
        <v>39</v>
      </c>
      <c r="B3" s="4" t="s">
        <v>40</v>
      </c>
    </row>
    <row r="4" spans="1:23" ht="21" customHeight="1">
      <c r="A4" s="3" t="s">
        <v>4</v>
      </c>
      <c r="B4" s="4" t="s">
        <v>30</v>
      </c>
    </row>
    <row r="6" spans="1:23">
      <c r="A6" s="1" t="s">
        <v>2</v>
      </c>
      <c r="B6" s="1" t="s">
        <v>3</v>
      </c>
      <c r="C6" s="1" t="s">
        <v>37</v>
      </c>
      <c r="D6" s="1">
        <v>1991</v>
      </c>
      <c r="E6" s="1">
        <v>1992</v>
      </c>
      <c r="F6" s="1">
        <v>1993</v>
      </c>
      <c r="G6" s="1">
        <v>1994</v>
      </c>
      <c r="H6" s="1">
        <v>1995</v>
      </c>
      <c r="I6" s="1">
        <v>1996</v>
      </c>
      <c r="J6" s="1">
        <v>1997</v>
      </c>
      <c r="K6" s="1">
        <v>1998</v>
      </c>
      <c r="L6" s="1">
        <v>1999</v>
      </c>
      <c r="M6" s="1">
        <v>2000</v>
      </c>
      <c r="N6" s="1">
        <v>2001</v>
      </c>
      <c r="O6" s="1">
        <v>2002</v>
      </c>
      <c r="P6" s="1">
        <v>2003</v>
      </c>
      <c r="Q6" s="1">
        <v>2004</v>
      </c>
      <c r="R6" s="1">
        <v>2005</v>
      </c>
      <c r="S6" s="1">
        <v>2006</v>
      </c>
      <c r="T6" s="1">
        <v>2007</v>
      </c>
      <c r="U6" s="1">
        <v>2008</v>
      </c>
      <c r="V6" s="1">
        <v>2009</v>
      </c>
      <c r="W6" s="1">
        <v>2010</v>
      </c>
    </row>
    <row r="7" spans="1:23" ht="16.5">
      <c r="A7" s="24" t="s">
        <v>29</v>
      </c>
      <c r="B7" s="23" t="s">
        <v>28</v>
      </c>
      <c r="D7" s="13">
        <f t="shared" ref="D7:W7" si="0">+D8+D9+D10</f>
        <v>366092172927.52283</v>
      </c>
      <c r="E7" s="13">
        <f t="shared" si="0"/>
        <v>369783008449.96735</v>
      </c>
      <c r="F7" s="13">
        <f t="shared" si="0"/>
        <v>374703446794.29865</v>
      </c>
      <c r="G7" s="13">
        <f t="shared" si="0"/>
        <v>393794467110.01587</v>
      </c>
      <c r="H7" s="13">
        <f t="shared" si="0"/>
        <v>401279125541.39111</v>
      </c>
      <c r="I7" s="13">
        <f t="shared" si="0"/>
        <v>400577698037.71533</v>
      </c>
      <c r="J7" s="13">
        <f t="shared" si="0"/>
        <v>409228666346.61548</v>
      </c>
      <c r="K7" s="13">
        <f t="shared" si="0"/>
        <v>420862070258.57477</v>
      </c>
      <c r="L7" s="13">
        <f t="shared" si="0"/>
        <v>424443190537.92786</v>
      </c>
      <c r="M7" s="13">
        <f t="shared" si="0"/>
        <v>431280185863.99921</v>
      </c>
      <c r="N7" s="13">
        <f t="shared" si="0"/>
        <v>438825959128.9668</v>
      </c>
      <c r="O7" s="13">
        <f t="shared" si="0"/>
        <v>444367802041.68201</v>
      </c>
      <c r="P7" s="13">
        <f t="shared" si="0"/>
        <v>448018096618.68524</v>
      </c>
      <c r="Q7" s="13">
        <f t="shared" si="0"/>
        <v>462010742767.02557</v>
      </c>
      <c r="R7" s="13">
        <f t="shared" si="0"/>
        <v>468501451129.67993</v>
      </c>
      <c r="S7" s="13">
        <f t="shared" si="0"/>
        <v>468461493745.22394</v>
      </c>
      <c r="T7" s="13">
        <f t="shared" si="0"/>
        <v>477550990993.15582</v>
      </c>
      <c r="U7" s="13">
        <f t="shared" si="0"/>
        <v>484566172682.18774</v>
      </c>
      <c r="V7" s="13">
        <f t="shared" si="0"/>
        <v>491470195034.36383</v>
      </c>
      <c r="W7" s="13">
        <f t="shared" si="0"/>
        <v>495111134923.26044</v>
      </c>
    </row>
    <row r="8" spans="1:23" s="22" customFormat="1" ht="15.75">
      <c r="A8" s="19">
        <v>1</v>
      </c>
      <c r="B8" s="20" t="s">
        <v>5</v>
      </c>
      <c r="C8" s="20"/>
      <c r="D8" s="21">
        <v>77935123487.777817</v>
      </c>
      <c r="E8" s="21">
        <v>78126569577.62677</v>
      </c>
      <c r="F8" s="21">
        <v>78665188304.137238</v>
      </c>
      <c r="G8" s="21">
        <v>79699859128.346802</v>
      </c>
      <c r="H8" s="21">
        <v>81395938302.429535</v>
      </c>
      <c r="I8" s="21">
        <v>83447848420.415253</v>
      </c>
      <c r="J8" s="21">
        <v>86119392379.803864</v>
      </c>
      <c r="K8" s="21">
        <v>89203894974.283112</v>
      </c>
      <c r="L8" s="21">
        <v>93126165057.268402</v>
      </c>
      <c r="M8" s="21">
        <v>97081472649.283234</v>
      </c>
      <c r="N8" s="21">
        <v>100986377867.6147</v>
      </c>
      <c r="O8" s="21">
        <v>104777012961.10069</v>
      </c>
      <c r="P8" s="21">
        <v>108980921465.33568</v>
      </c>
      <c r="Q8" s="21">
        <v>113433885449.142</v>
      </c>
      <c r="R8" s="21">
        <v>117971005323.17996</v>
      </c>
      <c r="S8" s="21">
        <v>123276281964.00102</v>
      </c>
      <c r="T8" s="21">
        <v>129708933204.46181</v>
      </c>
      <c r="U8" s="21">
        <v>136752116808.41055</v>
      </c>
      <c r="V8" s="21">
        <v>140659762260.40918</v>
      </c>
      <c r="W8" s="21">
        <v>143631686537.84204</v>
      </c>
    </row>
    <row r="9" spans="1:23" s="22" customFormat="1" ht="15.75">
      <c r="A9" s="19">
        <v>2</v>
      </c>
      <c r="B9" s="20" t="s">
        <v>38</v>
      </c>
      <c r="C9" s="20"/>
      <c r="D9" s="21">
        <v>269040444924.65137</v>
      </c>
      <c r="E9" s="21">
        <v>272439564618.48123</v>
      </c>
      <c r="F9" s="21">
        <v>276713090204.94135</v>
      </c>
      <c r="G9" s="21">
        <v>294656220409.66919</v>
      </c>
      <c r="H9" s="21">
        <v>300332133779.65967</v>
      </c>
      <c r="I9" s="21">
        <v>297463972012.66589</v>
      </c>
      <c r="J9" s="21">
        <v>303335028544.3089</v>
      </c>
      <c r="K9" s="21">
        <v>311771411547.66992</v>
      </c>
      <c r="L9" s="21">
        <v>311311656035.49573</v>
      </c>
      <c r="M9" s="21">
        <v>314073206989.13306</v>
      </c>
      <c r="N9" s="21">
        <v>317529037390.76758</v>
      </c>
      <c r="O9" s="21">
        <v>319105427008.87439</v>
      </c>
      <c r="P9" s="21">
        <v>318379632751.52045</v>
      </c>
      <c r="Q9" s="21">
        <v>327746747206.26434</v>
      </c>
      <c r="R9" s="21">
        <v>329522787389.62335</v>
      </c>
      <c r="S9" s="21">
        <v>323978501387.3266</v>
      </c>
      <c r="T9" s="21">
        <v>326436535224.26306</v>
      </c>
      <c r="U9" s="21">
        <v>326209462885.69952</v>
      </c>
      <c r="V9" s="21">
        <v>329005072270.37585</v>
      </c>
      <c r="W9" s="21">
        <v>329473338812.96533</v>
      </c>
    </row>
    <row r="10" spans="1:23" s="22" customFormat="1" ht="15.75">
      <c r="A10" s="19">
        <v>3</v>
      </c>
      <c r="B10" s="20" t="s">
        <v>10</v>
      </c>
      <c r="C10" s="20"/>
      <c r="D10" s="21">
        <f t="shared" ref="D10:W10" si="1">+D13+D16+D19+D23</f>
        <v>19116604515.093605</v>
      </c>
      <c r="E10" s="21">
        <f t="shared" si="1"/>
        <v>19216874253.859333</v>
      </c>
      <c r="F10" s="21">
        <f t="shared" si="1"/>
        <v>19325168285.220051</v>
      </c>
      <c r="G10" s="21">
        <f t="shared" si="1"/>
        <v>19438387571.999855</v>
      </c>
      <c r="H10" s="21">
        <f t="shared" si="1"/>
        <v>19551053459.301888</v>
      </c>
      <c r="I10" s="21">
        <f t="shared" si="1"/>
        <v>19665877604.634159</v>
      </c>
      <c r="J10" s="21">
        <f t="shared" si="1"/>
        <v>19774245422.502663</v>
      </c>
      <c r="K10" s="21">
        <f t="shared" si="1"/>
        <v>19886763736.621784</v>
      </c>
      <c r="L10" s="21">
        <f t="shared" si="1"/>
        <v>20005369445.163708</v>
      </c>
      <c r="M10" s="21">
        <f t="shared" si="1"/>
        <v>20125506225.58297</v>
      </c>
      <c r="N10" s="21">
        <f t="shared" si="1"/>
        <v>20310543870.584507</v>
      </c>
      <c r="O10" s="21">
        <f t="shared" si="1"/>
        <v>20485362071.706917</v>
      </c>
      <c r="P10" s="21">
        <f t="shared" si="1"/>
        <v>20657542401.829109</v>
      </c>
      <c r="Q10" s="21">
        <f t="shared" si="1"/>
        <v>20830110111.619209</v>
      </c>
      <c r="R10" s="21">
        <f t="shared" si="1"/>
        <v>21007658416.876575</v>
      </c>
      <c r="S10" s="21">
        <f t="shared" si="1"/>
        <v>21206710393.896275</v>
      </c>
      <c r="T10" s="21">
        <f t="shared" si="1"/>
        <v>21405522564.430981</v>
      </c>
      <c r="U10" s="21">
        <f t="shared" si="1"/>
        <v>21604592988.077629</v>
      </c>
      <c r="V10" s="21">
        <f t="shared" si="1"/>
        <v>21805360503.578819</v>
      </c>
      <c r="W10" s="21">
        <f t="shared" si="1"/>
        <v>22006109572.453064</v>
      </c>
    </row>
    <row r="11" spans="1:23" s="22" customFormat="1" ht="15.75">
      <c r="A11" s="27">
        <v>3.1</v>
      </c>
      <c r="B11" s="26" t="s">
        <v>32</v>
      </c>
      <c r="C11" s="20"/>
      <c r="D11" s="38">
        <f t="shared" ref="D11:W11" si="2">+D13+D16</f>
        <v>13512364816.821373</v>
      </c>
      <c r="E11" s="38">
        <f t="shared" si="2"/>
        <v>13715124141.246239</v>
      </c>
      <c r="F11" s="38">
        <f t="shared" si="2"/>
        <v>13917883465.671101</v>
      </c>
      <c r="G11" s="38">
        <f t="shared" si="2"/>
        <v>14120642790.095966</v>
      </c>
      <c r="H11" s="38">
        <f t="shared" si="2"/>
        <v>14323402114.520828</v>
      </c>
      <c r="I11" s="38">
        <f t="shared" si="2"/>
        <v>14526161438.94569</v>
      </c>
      <c r="J11" s="38">
        <f t="shared" si="2"/>
        <v>14728920763.370554</v>
      </c>
      <c r="K11" s="38">
        <f t="shared" si="2"/>
        <v>14931680087.795418</v>
      </c>
      <c r="L11" s="38">
        <f t="shared" si="2"/>
        <v>15134439412.220282</v>
      </c>
      <c r="M11" s="38">
        <f t="shared" si="2"/>
        <v>15337198736.645144</v>
      </c>
      <c r="N11" s="38">
        <f t="shared" si="2"/>
        <v>15598476384.863649</v>
      </c>
      <c r="O11" s="38">
        <f t="shared" si="2"/>
        <v>15859754033.082151</v>
      </c>
      <c r="P11" s="38">
        <f t="shared" si="2"/>
        <v>16121031681.300659</v>
      </c>
      <c r="Q11" s="38">
        <f t="shared" si="2"/>
        <v>16382309329.519163</v>
      </c>
      <c r="R11" s="38">
        <f t="shared" si="2"/>
        <v>16643586977.737669</v>
      </c>
      <c r="S11" s="38">
        <f t="shared" si="2"/>
        <v>16926054704.725731</v>
      </c>
      <c r="T11" s="38">
        <f t="shared" si="2"/>
        <v>17208522431.713791</v>
      </c>
      <c r="U11" s="38">
        <f t="shared" si="2"/>
        <v>17490990158.701855</v>
      </c>
      <c r="V11" s="38">
        <f t="shared" si="2"/>
        <v>17773457885.689919</v>
      </c>
      <c r="W11" s="38">
        <f t="shared" si="2"/>
        <v>18055925612.677979</v>
      </c>
    </row>
    <row r="12" spans="1:23" s="22" customFormat="1" ht="15.75">
      <c r="A12" s="27">
        <v>3.2</v>
      </c>
      <c r="B12" s="26" t="s">
        <v>33</v>
      </c>
      <c r="C12" s="20"/>
      <c r="D12" s="38">
        <f t="shared" ref="D12:W12" si="3">+D23+D19</f>
        <v>5604239698.272234</v>
      </c>
      <c r="E12" s="38">
        <f t="shared" si="3"/>
        <v>5501750112.6130934</v>
      </c>
      <c r="F12" s="38">
        <f t="shared" si="3"/>
        <v>5407284819.5489492</v>
      </c>
      <c r="G12" s="38">
        <f t="shared" si="3"/>
        <v>5317744781.9038897</v>
      </c>
      <c r="H12" s="38">
        <f t="shared" si="3"/>
        <v>5227651344.7810602</v>
      </c>
      <c r="I12" s="38">
        <f t="shared" si="3"/>
        <v>5139716165.688468</v>
      </c>
      <c r="J12" s="38">
        <f t="shared" si="3"/>
        <v>5045324659.1321106</v>
      </c>
      <c r="K12" s="38">
        <f t="shared" si="3"/>
        <v>4955083648.8263655</v>
      </c>
      <c r="L12" s="38">
        <f t="shared" si="3"/>
        <v>4870930032.9434252</v>
      </c>
      <c r="M12" s="38">
        <f t="shared" si="3"/>
        <v>4788307488.9378242</v>
      </c>
      <c r="N12" s="38">
        <f t="shared" si="3"/>
        <v>4712067485.7208586</v>
      </c>
      <c r="O12" s="38">
        <f t="shared" si="3"/>
        <v>4625608038.6247663</v>
      </c>
      <c r="P12" s="38">
        <f t="shared" si="3"/>
        <v>4536510720.5284519</v>
      </c>
      <c r="Q12" s="38">
        <f t="shared" si="3"/>
        <v>4447800782.1000452</v>
      </c>
      <c r="R12" s="38">
        <f t="shared" si="3"/>
        <v>4364071439.1389055</v>
      </c>
      <c r="S12" s="38">
        <f t="shared" si="3"/>
        <v>4280655689.1705432</v>
      </c>
      <c r="T12" s="38">
        <f t="shared" si="3"/>
        <v>4197000132.7171888</v>
      </c>
      <c r="U12" s="38">
        <f t="shared" si="3"/>
        <v>4113602829.3757725</v>
      </c>
      <c r="V12" s="38">
        <f t="shared" si="3"/>
        <v>4031902617.8889012</v>
      </c>
      <c r="W12" s="38">
        <f t="shared" si="3"/>
        <v>3950183959.775084</v>
      </c>
    </row>
    <row r="13" spans="1:23" s="22" customFormat="1" ht="15.75">
      <c r="A13" s="15" t="s">
        <v>42</v>
      </c>
      <c r="B13" s="10" t="s">
        <v>31</v>
      </c>
      <c r="C13" s="20"/>
      <c r="D13" s="13">
        <f t="shared" ref="D13:W13" si="4">+D14+D15</f>
        <v>0</v>
      </c>
      <c r="E13" s="13">
        <f t="shared" si="4"/>
        <v>0</v>
      </c>
      <c r="F13" s="13">
        <f t="shared" si="4"/>
        <v>0</v>
      </c>
      <c r="G13" s="13">
        <f t="shared" si="4"/>
        <v>0</v>
      </c>
      <c r="H13" s="13">
        <f t="shared" si="4"/>
        <v>0</v>
      </c>
      <c r="I13" s="13">
        <f t="shared" si="4"/>
        <v>0</v>
      </c>
      <c r="J13" s="13">
        <f t="shared" si="4"/>
        <v>0</v>
      </c>
      <c r="K13" s="13">
        <f t="shared" si="4"/>
        <v>0</v>
      </c>
      <c r="L13" s="13">
        <f t="shared" si="4"/>
        <v>0</v>
      </c>
      <c r="M13" s="13">
        <f t="shared" si="4"/>
        <v>0</v>
      </c>
      <c r="N13" s="13">
        <f t="shared" si="4"/>
        <v>0</v>
      </c>
      <c r="O13" s="13">
        <f t="shared" si="4"/>
        <v>0</v>
      </c>
      <c r="P13" s="13">
        <f t="shared" si="4"/>
        <v>0</v>
      </c>
      <c r="Q13" s="13">
        <f t="shared" si="4"/>
        <v>0</v>
      </c>
      <c r="R13" s="13">
        <f t="shared" si="4"/>
        <v>0</v>
      </c>
      <c r="S13" s="13">
        <f t="shared" si="4"/>
        <v>0</v>
      </c>
      <c r="T13" s="13">
        <f t="shared" si="4"/>
        <v>0</v>
      </c>
      <c r="U13" s="13">
        <f t="shared" si="4"/>
        <v>0</v>
      </c>
      <c r="V13" s="13">
        <f t="shared" si="4"/>
        <v>0</v>
      </c>
      <c r="W13" s="13">
        <f t="shared" si="4"/>
        <v>0</v>
      </c>
    </row>
    <row r="14" spans="1:23" ht="15.75">
      <c r="A14" s="8" t="s">
        <v>43</v>
      </c>
      <c r="B14" s="2" t="s">
        <v>27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ht="15.75">
      <c r="A15" s="8" t="s">
        <v>47</v>
      </c>
      <c r="B15" s="2" t="s">
        <v>6</v>
      </c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ht="15.75">
      <c r="A16" s="15" t="s">
        <v>44</v>
      </c>
      <c r="B16" s="10" t="s">
        <v>11</v>
      </c>
      <c r="C16" s="10"/>
      <c r="D16" s="13">
        <f t="shared" ref="D16:W16" si="5">+D17+D18</f>
        <v>13512364816.821373</v>
      </c>
      <c r="E16" s="13">
        <f t="shared" si="5"/>
        <v>13715124141.246239</v>
      </c>
      <c r="F16" s="13">
        <f t="shared" si="5"/>
        <v>13917883465.671101</v>
      </c>
      <c r="G16" s="13">
        <f t="shared" si="5"/>
        <v>14120642790.095966</v>
      </c>
      <c r="H16" s="13">
        <f t="shared" si="5"/>
        <v>14323402114.520828</v>
      </c>
      <c r="I16" s="13">
        <f t="shared" si="5"/>
        <v>14526161438.94569</v>
      </c>
      <c r="J16" s="13">
        <f t="shared" si="5"/>
        <v>14728920763.370554</v>
      </c>
      <c r="K16" s="13">
        <f t="shared" si="5"/>
        <v>14931680087.795418</v>
      </c>
      <c r="L16" s="13">
        <f t="shared" si="5"/>
        <v>15134439412.220282</v>
      </c>
      <c r="M16" s="13">
        <f t="shared" si="5"/>
        <v>15337198736.645144</v>
      </c>
      <c r="N16" s="13">
        <f t="shared" si="5"/>
        <v>15598476384.863649</v>
      </c>
      <c r="O16" s="13">
        <f t="shared" si="5"/>
        <v>15859754033.082151</v>
      </c>
      <c r="P16" s="13">
        <f t="shared" si="5"/>
        <v>16121031681.300659</v>
      </c>
      <c r="Q16" s="13">
        <f t="shared" si="5"/>
        <v>16382309329.519163</v>
      </c>
      <c r="R16" s="13">
        <f t="shared" si="5"/>
        <v>16643586977.737669</v>
      </c>
      <c r="S16" s="13">
        <f t="shared" si="5"/>
        <v>16926054704.725731</v>
      </c>
      <c r="T16" s="13">
        <f t="shared" si="5"/>
        <v>17208522431.713791</v>
      </c>
      <c r="U16" s="13">
        <f t="shared" si="5"/>
        <v>17490990158.701855</v>
      </c>
      <c r="V16" s="13">
        <f t="shared" si="5"/>
        <v>17773457885.689919</v>
      </c>
      <c r="W16" s="13">
        <f t="shared" si="5"/>
        <v>18055925612.677979</v>
      </c>
    </row>
    <row r="17" spans="1:23">
      <c r="A17" s="8" t="s">
        <v>45</v>
      </c>
      <c r="B17" s="2" t="s">
        <v>7</v>
      </c>
      <c r="C17" s="2"/>
      <c r="D17" s="14">
        <v>8668753154.5737648</v>
      </c>
      <c r="E17" s="14">
        <v>8853531359.9900265</v>
      </c>
      <c r="F17" s="14">
        <v>9038309565.4062862</v>
      </c>
      <c r="G17" s="14">
        <v>9223087770.8225479</v>
      </c>
      <c r="H17" s="14">
        <v>9407865976.2388077</v>
      </c>
      <c r="I17" s="14">
        <v>9592644181.6550674</v>
      </c>
      <c r="J17" s="14">
        <v>9777422387.0713272</v>
      </c>
      <c r="K17" s="14">
        <v>9962200592.4875889</v>
      </c>
      <c r="L17" s="14">
        <v>10146978797.903849</v>
      </c>
      <c r="M17" s="14">
        <v>10331757003.320108</v>
      </c>
      <c r="N17" s="14">
        <v>10585507671.488501</v>
      </c>
      <c r="O17" s="14">
        <v>10839258339.656891</v>
      </c>
      <c r="P17" s="14">
        <v>11093009007.825285</v>
      </c>
      <c r="Q17" s="14">
        <v>11346759675.993677</v>
      </c>
      <c r="R17" s="14">
        <v>11600510344.162069</v>
      </c>
      <c r="S17" s="14">
        <v>11870433104.399944</v>
      </c>
      <c r="T17" s="14">
        <v>12140355864.637817</v>
      </c>
      <c r="U17" s="14">
        <v>12410278624.87569</v>
      </c>
      <c r="V17" s="14">
        <v>12680201385.113565</v>
      </c>
      <c r="W17" s="14">
        <v>12950124145.351439</v>
      </c>
    </row>
    <row r="18" spans="1:23">
      <c r="A18" s="8" t="s">
        <v>46</v>
      </c>
      <c r="B18" s="2" t="s">
        <v>62</v>
      </c>
      <c r="C18" s="2"/>
      <c r="D18" s="14">
        <v>4843611662.2476091</v>
      </c>
      <c r="E18" s="14">
        <v>4861592781.2562122</v>
      </c>
      <c r="F18" s="14">
        <v>4879573900.2648153</v>
      </c>
      <c r="G18" s="14">
        <v>4897555019.2734184</v>
      </c>
      <c r="H18" s="14">
        <v>4915536138.2820206</v>
      </c>
      <c r="I18" s="14">
        <v>4933517257.2906237</v>
      </c>
      <c r="J18" s="14">
        <v>4951498376.2992268</v>
      </c>
      <c r="K18" s="14">
        <v>4969479495.3078299</v>
      </c>
      <c r="L18" s="14">
        <v>4987460614.316433</v>
      </c>
      <c r="M18" s="14">
        <v>5005441733.3250351</v>
      </c>
      <c r="N18" s="14">
        <v>5012968713.3751488</v>
      </c>
      <c r="O18" s="14">
        <v>5020495693.4252605</v>
      </c>
      <c r="P18" s="14">
        <v>5028022673.4753742</v>
      </c>
      <c r="Q18" s="14">
        <v>5035549653.525486</v>
      </c>
      <c r="R18" s="14">
        <v>5043076633.5755997</v>
      </c>
      <c r="S18" s="14">
        <v>5055621600.3257875</v>
      </c>
      <c r="T18" s="14">
        <v>5068166567.0759754</v>
      </c>
      <c r="U18" s="14">
        <v>5080711533.8261642</v>
      </c>
      <c r="V18" s="14">
        <v>5093256500.5763512</v>
      </c>
      <c r="W18" s="14">
        <v>5105801467.32654</v>
      </c>
    </row>
    <row r="19" spans="1:23" ht="15.75">
      <c r="A19" s="15" t="s">
        <v>48</v>
      </c>
      <c r="B19" s="10" t="s">
        <v>12</v>
      </c>
      <c r="C19" s="10"/>
      <c r="D19" s="13">
        <f t="shared" ref="D19:W19" si="6">+D20+D21+D22</f>
        <v>5604239698.272234</v>
      </c>
      <c r="E19" s="13">
        <f t="shared" si="6"/>
        <v>5501750112.6130934</v>
      </c>
      <c r="F19" s="13">
        <f t="shared" si="6"/>
        <v>5407284819.5489492</v>
      </c>
      <c r="G19" s="13">
        <f t="shared" si="6"/>
        <v>5317744781.9038897</v>
      </c>
      <c r="H19" s="13">
        <f t="shared" si="6"/>
        <v>5227651344.7810602</v>
      </c>
      <c r="I19" s="13">
        <f t="shared" si="6"/>
        <v>5139716165.688468</v>
      </c>
      <c r="J19" s="13">
        <f t="shared" si="6"/>
        <v>5045324659.1321106</v>
      </c>
      <c r="K19" s="13">
        <f t="shared" si="6"/>
        <v>4955083648.8263655</v>
      </c>
      <c r="L19" s="13">
        <f t="shared" si="6"/>
        <v>4870930032.9434252</v>
      </c>
      <c r="M19" s="13">
        <f t="shared" si="6"/>
        <v>4788307488.9378242</v>
      </c>
      <c r="N19" s="13">
        <f t="shared" si="6"/>
        <v>4712067485.7208586</v>
      </c>
      <c r="O19" s="13">
        <f t="shared" si="6"/>
        <v>4625608038.6247663</v>
      </c>
      <c r="P19" s="13">
        <f t="shared" si="6"/>
        <v>4536510720.5284519</v>
      </c>
      <c r="Q19" s="13">
        <f t="shared" si="6"/>
        <v>4447800782.1000452</v>
      </c>
      <c r="R19" s="13">
        <f t="shared" si="6"/>
        <v>4364071439.1389055</v>
      </c>
      <c r="S19" s="13">
        <f t="shared" si="6"/>
        <v>4280655689.1705432</v>
      </c>
      <c r="T19" s="13">
        <f t="shared" si="6"/>
        <v>4197000132.7171888</v>
      </c>
      <c r="U19" s="13">
        <f t="shared" si="6"/>
        <v>4113602829.3757725</v>
      </c>
      <c r="V19" s="13">
        <f t="shared" si="6"/>
        <v>4031902617.8889012</v>
      </c>
      <c r="W19" s="13">
        <f t="shared" si="6"/>
        <v>3950183959.775084</v>
      </c>
    </row>
    <row r="20" spans="1:23" s="16" customFormat="1">
      <c r="A20" s="8" t="s">
        <v>59</v>
      </c>
      <c r="B20" s="2" t="s">
        <v>13</v>
      </c>
      <c r="C20" s="2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</row>
    <row r="21" spans="1:23" s="16" customFormat="1">
      <c r="A21" s="8" t="s">
        <v>60</v>
      </c>
      <c r="B21" s="2" t="s">
        <v>14</v>
      </c>
      <c r="C21" s="2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</row>
    <row r="22" spans="1:23" s="16" customFormat="1">
      <c r="A22" s="8" t="s">
        <v>61</v>
      </c>
      <c r="B22" s="2" t="s">
        <v>15</v>
      </c>
      <c r="C22" s="2"/>
      <c r="D22" s="11">
        <v>5604239698.272234</v>
      </c>
      <c r="E22" s="11">
        <v>5501750112.6130934</v>
      </c>
      <c r="F22" s="11">
        <v>5407284819.5489492</v>
      </c>
      <c r="G22" s="11">
        <v>5317744781.9038897</v>
      </c>
      <c r="H22" s="11">
        <v>5227651344.7810602</v>
      </c>
      <c r="I22" s="11">
        <v>5139716165.688468</v>
      </c>
      <c r="J22" s="11">
        <v>5045324659.1321106</v>
      </c>
      <c r="K22" s="11">
        <v>4955083648.8263655</v>
      </c>
      <c r="L22" s="11">
        <v>4870930032.9434252</v>
      </c>
      <c r="M22" s="11">
        <v>4788307488.9378242</v>
      </c>
      <c r="N22" s="11">
        <v>4712067485.7208586</v>
      </c>
      <c r="O22" s="11">
        <v>4625608038.6247663</v>
      </c>
      <c r="P22" s="11">
        <v>4536510720.5284519</v>
      </c>
      <c r="Q22" s="11">
        <v>4447800782.1000452</v>
      </c>
      <c r="R22" s="11">
        <v>4364071439.1389055</v>
      </c>
      <c r="S22" s="11">
        <v>4280655689.1705432</v>
      </c>
      <c r="T22" s="11">
        <v>4197000132.7171888</v>
      </c>
      <c r="U22" s="11">
        <v>4113602829.3757725</v>
      </c>
      <c r="V22" s="11">
        <v>4031902617.8889012</v>
      </c>
      <c r="W22" s="11">
        <v>3950183959.775084</v>
      </c>
    </row>
    <row r="23" spans="1:23" ht="15.75">
      <c r="A23" s="17" t="s">
        <v>50</v>
      </c>
      <c r="B23" s="10" t="s">
        <v>16</v>
      </c>
      <c r="C23" s="10"/>
      <c r="D23" s="13">
        <f t="shared" ref="D23:W23" si="7">+D24+D25+D26+D27+D28+D29+D30+D31+D32+D33</f>
        <v>0</v>
      </c>
      <c r="E23" s="13">
        <f t="shared" si="7"/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 t="shared" si="7"/>
        <v>0</v>
      </c>
      <c r="U23" s="13">
        <f t="shared" si="7"/>
        <v>0</v>
      </c>
      <c r="V23" s="13">
        <f t="shared" si="7"/>
        <v>0</v>
      </c>
      <c r="W23" s="13">
        <f t="shared" si="7"/>
        <v>0</v>
      </c>
    </row>
    <row r="24" spans="1:23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</row>
    <row r="25" spans="1:23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</row>
    <row r="26" spans="1:23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</row>
    <row r="27" spans="1:23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</row>
    <row r="28" spans="1:23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</row>
    <row r="29" spans="1:23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</row>
    <row r="30" spans="1:23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</row>
    <row r="31" spans="1:23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</row>
    <row r="32" spans="1:23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</row>
    <row r="33" spans="1:23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</row>
    <row r="34" spans="1:23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3" ht="15.75">
      <c r="A35" s="25">
        <v>4</v>
      </c>
      <c r="B35" s="9" t="s">
        <v>8</v>
      </c>
      <c r="C35" s="10"/>
      <c r="D35" s="11">
        <v>22679284849.650822</v>
      </c>
      <c r="E35" s="11">
        <v>21440156790.571529</v>
      </c>
      <c r="F35" s="11">
        <v>22049790260.524448</v>
      </c>
      <c r="G35" s="11">
        <v>23224490434.362659</v>
      </c>
      <c r="H35" s="11">
        <v>24178357166.617828</v>
      </c>
      <c r="I35" s="11">
        <v>25060442748.83532</v>
      </c>
      <c r="J35" s="11">
        <v>26302642145.52029</v>
      </c>
      <c r="K35" s="11">
        <v>27227245637.853802</v>
      </c>
      <c r="L35" s="11">
        <v>28677203004.42384</v>
      </c>
      <c r="M35" s="11">
        <v>29900559236.398289</v>
      </c>
      <c r="N35" s="11">
        <v>30779423764.819118</v>
      </c>
      <c r="O35" s="11">
        <v>31957363138.260559</v>
      </c>
      <c r="P35" s="11">
        <v>32893723476.9519</v>
      </c>
      <c r="Q35" s="11">
        <v>34341587158.554111</v>
      </c>
      <c r="R35" s="11">
        <v>35717782393.180458</v>
      </c>
      <c r="S35" s="11">
        <v>37807118938.389069</v>
      </c>
      <c r="T35" s="11">
        <v>40404576720.022034</v>
      </c>
      <c r="U35" s="11">
        <v>41854856191.971741</v>
      </c>
      <c r="V35" s="11">
        <v>38503188663.848991</v>
      </c>
      <c r="W35" s="11">
        <v>39034340434.919533</v>
      </c>
    </row>
    <row r="36" spans="1:23" ht="15.75">
      <c r="A36" s="25">
        <v>5</v>
      </c>
      <c r="B36" s="9" t="s">
        <v>9</v>
      </c>
      <c r="C36" s="10"/>
      <c r="D36" s="11">
        <v>1935302.0000000005</v>
      </c>
      <c r="E36" s="11">
        <v>1943919.0000000002</v>
      </c>
      <c r="F36" s="11">
        <v>1952219.9999999995</v>
      </c>
      <c r="G36" s="11">
        <v>1959751.9999999998</v>
      </c>
      <c r="H36" s="11">
        <v>1966204.9999999993</v>
      </c>
      <c r="I36" s="11">
        <v>1971487.9999999998</v>
      </c>
      <c r="J36" s="11">
        <v>1975755</v>
      </c>
      <c r="K36" s="11">
        <v>1979261</v>
      </c>
      <c r="L36" s="11">
        <v>1982378</v>
      </c>
      <c r="M36" s="11">
        <v>1985406</v>
      </c>
      <c r="N36" s="11">
        <v>1988385</v>
      </c>
      <c r="O36" s="11">
        <v>1991318.9999999995</v>
      </c>
      <c r="P36" s="11">
        <v>1994425.9999999998</v>
      </c>
      <c r="Q36" s="11">
        <v>1997958.9999999998</v>
      </c>
      <c r="R36" s="11">
        <v>2002084.0000000002</v>
      </c>
      <c r="S36" s="11">
        <v>2006903.0000000005</v>
      </c>
      <c r="T36" s="11">
        <v>2012345.0000000002</v>
      </c>
      <c r="U36" s="11">
        <v>2018172.0000000002</v>
      </c>
      <c r="V36" s="11">
        <v>2024040.0000000005</v>
      </c>
      <c r="W36" s="11">
        <v>2029680</v>
      </c>
    </row>
    <row r="37" spans="1:23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>
      <c r="B38" s="1" t="s">
        <v>35</v>
      </c>
      <c r="C38" s="1"/>
      <c r="D38" s="33">
        <v>1991</v>
      </c>
      <c r="E38" s="33">
        <v>1992</v>
      </c>
      <c r="F38" s="33">
        <v>1993</v>
      </c>
      <c r="G38" s="33">
        <v>1994</v>
      </c>
      <c r="H38" s="33">
        <v>1995</v>
      </c>
      <c r="I38" s="33">
        <v>1996</v>
      </c>
      <c r="J38" s="33">
        <v>1997</v>
      </c>
      <c r="K38" s="33">
        <v>1998</v>
      </c>
      <c r="L38" s="33">
        <v>1999</v>
      </c>
      <c r="M38" s="33">
        <v>2000</v>
      </c>
      <c r="N38" s="33">
        <v>2001</v>
      </c>
      <c r="O38" s="33">
        <v>2002</v>
      </c>
      <c r="P38" s="33">
        <v>2003</v>
      </c>
      <c r="Q38" s="33">
        <v>2004</v>
      </c>
      <c r="R38" s="33">
        <v>2005</v>
      </c>
      <c r="S38" s="33">
        <v>2006</v>
      </c>
      <c r="T38" s="33">
        <v>2007</v>
      </c>
      <c r="U38" s="33">
        <v>2008</v>
      </c>
      <c r="V38" s="33">
        <v>2009</v>
      </c>
      <c r="W38" s="33">
        <v>2010</v>
      </c>
    </row>
    <row r="39" spans="1:23" ht="16.5">
      <c r="B39" s="23" t="s">
        <v>28</v>
      </c>
      <c r="C39" s="7"/>
      <c r="D39" s="11">
        <f t="shared" ref="D39:W39" si="8">+D7/D36</f>
        <v>189165.39792111141</v>
      </c>
      <c r="E39" s="11">
        <f t="shared" si="8"/>
        <v>190225.52300274203</v>
      </c>
      <c r="F39" s="11">
        <f t="shared" si="8"/>
        <v>191937.1007336769</v>
      </c>
      <c r="G39" s="11">
        <f t="shared" si="8"/>
        <v>200940.96962779775</v>
      </c>
      <c r="H39" s="11">
        <f t="shared" si="8"/>
        <v>204088.14215272124</v>
      </c>
      <c r="I39" s="11">
        <f t="shared" si="8"/>
        <v>203185.46095016322</v>
      </c>
      <c r="J39" s="11">
        <f t="shared" si="8"/>
        <v>207125.2085135128</v>
      </c>
      <c r="K39" s="11">
        <f t="shared" si="8"/>
        <v>212635.96375544951</v>
      </c>
      <c r="L39" s="11">
        <f t="shared" si="8"/>
        <v>214108.10175351414</v>
      </c>
      <c r="M39" s="11">
        <f t="shared" si="8"/>
        <v>217225.18510773071</v>
      </c>
      <c r="N39" s="11">
        <f t="shared" si="8"/>
        <v>220694.66382464502</v>
      </c>
      <c r="O39" s="11">
        <f t="shared" si="8"/>
        <v>223152.49442288358</v>
      </c>
      <c r="P39" s="11">
        <f t="shared" si="8"/>
        <v>224635.10635074216</v>
      </c>
      <c r="Q39" s="11">
        <f t="shared" si="8"/>
        <v>231241.35318443752</v>
      </c>
      <c r="R39" s="11">
        <f t="shared" si="8"/>
        <v>234006.89038505871</v>
      </c>
      <c r="S39" s="11">
        <f t="shared" si="8"/>
        <v>233425.08020827305</v>
      </c>
      <c r="T39" s="11">
        <f t="shared" si="8"/>
        <v>237310.69523026905</v>
      </c>
      <c r="U39" s="11">
        <f t="shared" si="8"/>
        <v>240101.52389498401</v>
      </c>
      <c r="V39" s="11">
        <f t="shared" si="8"/>
        <v>242816.44386196107</v>
      </c>
      <c r="W39" s="11">
        <f t="shared" si="8"/>
        <v>243935.56369637599</v>
      </c>
    </row>
    <row r="40" spans="1:23" ht="15.75">
      <c r="B40" s="20" t="s">
        <v>5</v>
      </c>
      <c r="C40" s="7"/>
      <c r="D40" s="11">
        <f t="shared" ref="D40:W40" si="9">+D8/D36</f>
        <v>40270.264531208981</v>
      </c>
      <c r="E40" s="11">
        <f t="shared" si="9"/>
        <v>40190.239190844251</v>
      </c>
      <c r="F40" s="11">
        <f t="shared" si="9"/>
        <v>40295.247617654393</v>
      </c>
      <c r="G40" s="11">
        <f t="shared" si="9"/>
        <v>40668.339222690833</v>
      </c>
      <c r="H40" s="11">
        <f t="shared" si="9"/>
        <v>41397.483122273399</v>
      </c>
      <c r="I40" s="11">
        <f t="shared" si="9"/>
        <v>42327.34280929697</v>
      </c>
      <c r="J40" s="11">
        <f t="shared" si="9"/>
        <v>43588.092845420542</v>
      </c>
      <c r="K40" s="11">
        <f t="shared" si="9"/>
        <v>45069.293526363181</v>
      </c>
      <c r="L40" s="11">
        <f t="shared" si="9"/>
        <v>46976.996847860704</v>
      </c>
      <c r="M40" s="11">
        <f t="shared" si="9"/>
        <v>48897.541686326746</v>
      </c>
      <c r="N40" s="11">
        <f t="shared" si="9"/>
        <v>50788.141063030904</v>
      </c>
      <c r="O40" s="11">
        <f t="shared" si="9"/>
        <v>52616.890091994661</v>
      </c>
      <c r="P40" s="11">
        <f t="shared" si="9"/>
        <v>54642.750077132812</v>
      </c>
      <c r="Q40" s="11">
        <f t="shared" si="9"/>
        <v>56774.881491132706</v>
      </c>
      <c r="R40" s="11">
        <f t="shared" si="9"/>
        <v>58924.103745487177</v>
      </c>
      <c r="S40" s="11">
        <f t="shared" si="9"/>
        <v>61426.128698796601</v>
      </c>
      <c r="T40" s="11">
        <f t="shared" si="9"/>
        <v>64456.608188189297</v>
      </c>
      <c r="U40" s="11">
        <f t="shared" si="9"/>
        <v>67760.387523169746</v>
      </c>
      <c r="V40" s="11">
        <f t="shared" si="9"/>
        <v>69494.55656034917</v>
      </c>
      <c r="W40" s="11">
        <f t="shared" si="9"/>
        <v>70765.680569273012</v>
      </c>
    </row>
    <row r="41" spans="1:23" ht="15.75">
      <c r="B41" s="20" t="s">
        <v>38</v>
      </c>
      <c r="C41" s="7"/>
      <c r="D41" s="37">
        <f t="shared" ref="D41:W41" si="10">+D9/D36</f>
        <v>139017.29286935646</v>
      </c>
      <c r="E41" s="37">
        <f t="shared" si="10"/>
        <v>140149.64852881277</v>
      </c>
      <c r="F41" s="37">
        <f t="shared" si="10"/>
        <v>141742.7801195262</v>
      </c>
      <c r="G41" s="37">
        <f t="shared" si="10"/>
        <v>150353.83069371493</v>
      </c>
      <c r="H41" s="37">
        <f t="shared" si="10"/>
        <v>152747.11120135477</v>
      </c>
      <c r="I41" s="37">
        <f t="shared" si="10"/>
        <v>150882.97367910226</v>
      </c>
      <c r="J41" s="37">
        <f t="shared" si="10"/>
        <v>153528.66551991968</v>
      </c>
      <c r="K41" s="37">
        <f t="shared" si="10"/>
        <v>157519.10008213669</v>
      </c>
      <c r="L41" s="37">
        <f t="shared" si="10"/>
        <v>157039.50307938029</v>
      </c>
      <c r="M41" s="37">
        <f t="shared" si="10"/>
        <v>158190.92265719609</v>
      </c>
      <c r="N41" s="37">
        <f t="shared" si="10"/>
        <v>159691.92957639872</v>
      </c>
      <c r="O41" s="37">
        <f t="shared" si="10"/>
        <v>160248.2711252564</v>
      </c>
      <c r="P41" s="37">
        <f t="shared" si="10"/>
        <v>159634.71833576201</v>
      </c>
      <c r="Q41" s="37">
        <f t="shared" si="10"/>
        <v>164040.77721628139</v>
      </c>
      <c r="R41" s="37">
        <f t="shared" si="10"/>
        <v>164589.89102836011</v>
      </c>
      <c r="S41" s="37">
        <f t="shared" si="10"/>
        <v>161432.06791126751</v>
      </c>
      <c r="T41" s="37">
        <f t="shared" si="10"/>
        <v>162216.98328281831</v>
      </c>
      <c r="U41" s="37">
        <f t="shared" si="10"/>
        <v>161636.10578568105</v>
      </c>
      <c r="V41" s="37">
        <f t="shared" si="10"/>
        <v>162548.7007521471</v>
      </c>
      <c r="W41" s="37">
        <f t="shared" si="10"/>
        <v>162327.72595333518</v>
      </c>
    </row>
    <row r="42" spans="1:23" ht="15.75">
      <c r="B42" s="20" t="s">
        <v>10</v>
      </c>
      <c r="C42" s="9"/>
      <c r="D42" s="11">
        <f t="shared" ref="D42:W42" si="11">+D10/D36</f>
        <v>9877.8405205459403</v>
      </c>
      <c r="E42" s="11">
        <f t="shared" si="11"/>
        <v>9885.6352830850101</v>
      </c>
      <c r="F42" s="11">
        <f t="shared" si="11"/>
        <v>9899.0729964963248</v>
      </c>
      <c r="G42" s="11">
        <f t="shared" si="11"/>
        <v>9918.799711391981</v>
      </c>
      <c r="H42" s="11">
        <f t="shared" si="11"/>
        <v>9943.5478290930478</v>
      </c>
      <c r="I42" s="11">
        <f t="shared" si="11"/>
        <v>9975.1444617639881</v>
      </c>
      <c r="J42" s="11">
        <f t="shared" si="11"/>
        <v>10008.450148172553</v>
      </c>
      <c r="K42" s="11">
        <f t="shared" si="11"/>
        <v>10047.570146949687</v>
      </c>
      <c r="L42" s="11">
        <f t="shared" si="11"/>
        <v>10091.601826273147</v>
      </c>
      <c r="M42" s="11">
        <f t="shared" si="11"/>
        <v>10136.72076420791</v>
      </c>
      <c r="N42" s="11">
        <f t="shared" si="11"/>
        <v>10214.593185215392</v>
      </c>
      <c r="O42" s="11">
        <f t="shared" si="11"/>
        <v>10287.333205632509</v>
      </c>
      <c r="P42" s="11">
        <f t="shared" si="11"/>
        <v>10357.637937847336</v>
      </c>
      <c r="Q42" s="11">
        <f t="shared" si="11"/>
        <v>10425.694477023408</v>
      </c>
      <c r="R42" s="11">
        <f t="shared" si="11"/>
        <v>10492.895611211405</v>
      </c>
      <c r="S42" s="11">
        <f t="shared" si="11"/>
        <v>10566.883598208917</v>
      </c>
      <c r="T42" s="11">
        <f t="shared" si="11"/>
        <v>10637.103759261448</v>
      </c>
      <c r="U42" s="11">
        <f t="shared" si="11"/>
        <v>10705.030586133207</v>
      </c>
      <c r="V42" s="11">
        <f t="shared" si="11"/>
        <v>10773.186549464839</v>
      </c>
      <c r="W42" s="11">
        <f t="shared" si="11"/>
        <v>10842.157173767817</v>
      </c>
    </row>
    <row r="43" spans="1:23" ht="15.75">
      <c r="B43" s="26" t="s">
        <v>32</v>
      </c>
      <c r="C43" s="9"/>
      <c r="D43" s="11">
        <f t="shared" ref="D43:W43" si="12">+D11/D36</f>
        <v>6982.0445681456276</v>
      </c>
      <c r="E43" s="11">
        <f t="shared" si="12"/>
        <v>7055.3989858868799</v>
      </c>
      <c r="F43" s="11">
        <f t="shared" si="12"/>
        <v>7129.259748220541</v>
      </c>
      <c r="G43" s="11">
        <f t="shared" si="12"/>
        <v>7205.3212804966997</v>
      </c>
      <c r="H43" s="11">
        <f t="shared" si="12"/>
        <v>7284.7958959115822</v>
      </c>
      <c r="I43" s="11">
        <f t="shared" si="12"/>
        <v>7368.120647422501</v>
      </c>
      <c r="J43" s="11">
        <f t="shared" si="12"/>
        <v>7454.8315774833181</v>
      </c>
      <c r="K43" s="11">
        <f t="shared" si="12"/>
        <v>7544.0682597168425</v>
      </c>
      <c r="L43" s="11">
        <f t="shared" si="12"/>
        <v>7634.487172587812</v>
      </c>
      <c r="M43" s="11">
        <f t="shared" si="12"/>
        <v>7724.968463198531</v>
      </c>
      <c r="N43" s="11">
        <f t="shared" si="12"/>
        <v>7844.7968501390069</v>
      </c>
      <c r="O43" s="11">
        <f t="shared" si="12"/>
        <v>7964.4466974312782</v>
      </c>
      <c r="P43" s="11">
        <f t="shared" si="12"/>
        <v>8083.0432822780394</v>
      </c>
      <c r="Q43" s="11">
        <f t="shared" si="12"/>
        <v>8199.52227724351</v>
      </c>
      <c r="R43" s="11">
        <f t="shared" si="12"/>
        <v>8313.1312061520239</v>
      </c>
      <c r="S43" s="11">
        <f t="shared" si="12"/>
        <v>8433.9176854714588</v>
      </c>
      <c r="T43" s="11">
        <f t="shared" si="12"/>
        <v>8551.4772226997793</v>
      </c>
      <c r="U43" s="11">
        <f t="shared" si="12"/>
        <v>8666.748997955503</v>
      </c>
      <c r="V43" s="11">
        <f t="shared" si="12"/>
        <v>8781.1791692308034</v>
      </c>
      <c r="W43" s="11">
        <f t="shared" si="12"/>
        <v>8895.9469535483313</v>
      </c>
    </row>
    <row r="44" spans="1:23" ht="15.75">
      <c r="B44" s="26" t="s">
        <v>33</v>
      </c>
      <c r="C44" s="9"/>
      <c r="D44" s="11">
        <f t="shared" ref="D44:W44" si="13">+D12/D36</f>
        <v>2895.795952400314</v>
      </c>
      <c r="E44" s="11">
        <f t="shared" si="13"/>
        <v>2830.2362971981306</v>
      </c>
      <c r="F44" s="11">
        <f t="shared" si="13"/>
        <v>2769.8132482757837</v>
      </c>
      <c r="G44" s="11">
        <f t="shared" si="13"/>
        <v>2713.4784308952817</v>
      </c>
      <c r="H44" s="11">
        <f t="shared" si="13"/>
        <v>2658.7519331814647</v>
      </c>
      <c r="I44" s="11">
        <f t="shared" si="13"/>
        <v>2607.0238143414867</v>
      </c>
      <c r="J44" s="11">
        <f t="shared" si="13"/>
        <v>2553.6185706892356</v>
      </c>
      <c r="K44" s="11">
        <f t="shared" si="13"/>
        <v>2503.5018872328437</v>
      </c>
      <c r="L44" s="11">
        <f t="shared" si="13"/>
        <v>2457.1146536853339</v>
      </c>
      <c r="M44" s="11">
        <f t="shared" si="13"/>
        <v>2411.7523010093773</v>
      </c>
      <c r="N44" s="11">
        <f t="shared" si="13"/>
        <v>2369.7963350763853</v>
      </c>
      <c r="O44" s="11">
        <f t="shared" si="13"/>
        <v>2322.8865082012312</v>
      </c>
      <c r="P44" s="11">
        <f t="shared" si="13"/>
        <v>2274.5946555692981</v>
      </c>
      <c r="Q44" s="11">
        <f t="shared" si="13"/>
        <v>2226.1721997798982</v>
      </c>
      <c r="R44" s="11">
        <f t="shared" si="13"/>
        <v>2179.7644050593808</v>
      </c>
      <c r="S44" s="11">
        <f t="shared" si="13"/>
        <v>2132.965912737458</v>
      </c>
      <c r="T44" s="11">
        <f t="shared" si="13"/>
        <v>2085.6265365616673</v>
      </c>
      <c r="U44" s="11">
        <f t="shared" si="13"/>
        <v>2038.2815881777035</v>
      </c>
      <c r="V44" s="11">
        <f t="shared" si="13"/>
        <v>1992.0073802340371</v>
      </c>
      <c r="W44" s="11">
        <f t="shared" si="13"/>
        <v>1946.2102202194849</v>
      </c>
    </row>
    <row r="45" spans="1:23" ht="15.75">
      <c r="B45" s="10" t="s">
        <v>31</v>
      </c>
      <c r="C45" s="9"/>
      <c r="D45" s="11">
        <f t="shared" ref="D45:W45" si="14">+D13/D36</f>
        <v>0</v>
      </c>
      <c r="E45" s="11">
        <f t="shared" si="14"/>
        <v>0</v>
      </c>
      <c r="F45" s="11">
        <f t="shared" si="14"/>
        <v>0</v>
      </c>
      <c r="G45" s="11">
        <f t="shared" si="14"/>
        <v>0</v>
      </c>
      <c r="H45" s="11">
        <f t="shared" si="14"/>
        <v>0</v>
      </c>
      <c r="I45" s="11">
        <f t="shared" si="14"/>
        <v>0</v>
      </c>
      <c r="J45" s="11">
        <f t="shared" si="14"/>
        <v>0</v>
      </c>
      <c r="K45" s="11">
        <f t="shared" si="14"/>
        <v>0</v>
      </c>
      <c r="L45" s="11">
        <f t="shared" si="14"/>
        <v>0</v>
      </c>
      <c r="M45" s="11">
        <f t="shared" si="14"/>
        <v>0</v>
      </c>
      <c r="N45" s="11">
        <f t="shared" si="14"/>
        <v>0</v>
      </c>
      <c r="O45" s="11">
        <f t="shared" si="14"/>
        <v>0</v>
      </c>
      <c r="P45" s="11">
        <f t="shared" si="14"/>
        <v>0</v>
      </c>
      <c r="Q45" s="11">
        <f t="shared" si="14"/>
        <v>0</v>
      </c>
      <c r="R45" s="11">
        <f t="shared" si="14"/>
        <v>0</v>
      </c>
      <c r="S45" s="11">
        <f t="shared" si="14"/>
        <v>0</v>
      </c>
      <c r="T45" s="11">
        <f t="shared" si="14"/>
        <v>0</v>
      </c>
      <c r="U45" s="11">
        <f t="shared" si="14"/>
        <v>0</v>
      </c>
      <c r="V45" s="11">
        <f t="shared" si="14"/>
        <v>0</v>
      </c>
      <c r="W45" s="11">
        <f t="shared" si="14"/>
        <v>0</v>
      </c>
    </row>
    <row r="46" spans="1:23" ht="15.75">
      <c r="B46" s="10" t="s">
        <v>11</v>
      </c>
      <c r="C46" s="9"/>
      <c r="D46" s="11">
        <f t="shared" ref="D46:W46" si="15">+D16/D36</f>
        <v>6982.0445681456276</v>
      </c>
      <c r="E46" s="11">
        <f>+E16/E36</f>
        <v>7055.3989858868799</v>
      </c>
      <c r="F46" s="11">
        <f t="shared" si="15"/>
        <v>7129.259748220541</v>
      </c>
      <c r="G46" s="11">
        <f t="shared" si="15"/>
        <v>7205.3212804966997</v>
      </c>
      <c r="H46" s="11">
        <f t="shared" si="15"/>
        <v>7284.7958959115822</v>
      </c>
      <c r="I46" s="11">
        <f t="shared" si="15"/>
        <v>7368.120647422501</v>
      </c>
      <c r="J46" s="11">
        <f t="shared" si="15"/>
        <v>7454.8315774833181</v>
      </c>
      <c r="K46" s="11">
        <f t="shared" si="15"/>
        <v>7544.0682597168425</v>
      </c>
      <c r="L46" s="11">
        <f t="shared" si="15"/>
        <v>7634.487172587812</v>
      </c>
      <c r="M46" s="11">
        <f t="shared" si="15"/>
        <v>7724.968463198531</v>
      </c>
      <c r="N46" s="11">
        <f t="shared" si="15"/>
        <v>7844.7968501390069</v>
      </c>
      <c r="O46" s="11">
        <f t="shared" si="15"/>
        <v>7964.4466974312782</v>
      </c>
      <c r="P46" s="11">
        <f t="shared" si="15"/>
        <v>8083.0432822780394</v>
      </c>
      <c r="Q46" s="11">
        <f t="shared" si="15"/>
        <v>8199.52227724351</v>
      </c>
      <c r="R46" s="11">
        <f t="shared" si="15"/>
        <v>8313.1312061520239</v>
      </c>
      <c r="S46" s="11">
        <f t="shared" si="15"/>
        <v>8433.9176854714588</v>
      </c>
      <c r="T46" s="11">
        <f t="shared" si="15"/>
        <v>8551.4772226997793</v>
      </c>
      <c r="U46" s="11">
        <f t="shared" si="15"/>
        <v>8666.748997955503</v>
      </c>
      <c r="V46" s="11">
        <f t="shared" si="15"/>
        <v>8781.1791692308034</v>
      </c>
      <c r="W46" s="11">
        <f t="shared" si="15"/>
        <v>8895.9469535483313</v>
      </c>
    </row>
    <row r="47" spans="1:23" ht="15.75">
      <c r="B47" s="10" t="s">
        <v>12</v>
      </c>
      <c r="C47" s="9"/>
      <c r="D47" s="11">
        <f t="shared" ref="D47:W47" si="16">+D19/D36</f>
        <v>2895.795952400314</v>
      </c>
      <c r="E47" s="11">
        <f t="shared" si="16"/>
        <v>2830.2362971981306</v>
      </c>
      <c r="F47" s="11">
        <f t="shared" si="16"/>
        <v>2769.8132482757837</v>
      </c>
      <c r="G47" s="11">
        <f t="shared" si="16"/>
        <v>2713.4784308952817</v>
      </c>
      <c r="H47" s="11">
        <f t="shared" si="16"/>
        <v>2658.7519331814647</v>
      </c>
      <c r="I47" s="11">
        <f t="shared" si="16"/>
        <v>2607.0238143414867</v>
      </c>
      <c r="J47" s="11">
        <f t="shared" si="16"/>
        <v>2553.6185706892356</v>
      </c>
      <c r="K47" s="11">
        <f t="shared" si="16"/>
        <v>2503.5018872328437</v>
      </c>
      <c r="L47" s="11">
        <f t="shared" si="16"/>
        <v>2457.1146536853339</v>
      </c>
      <c r="M47" s="11">
        <f t="shared" si="16"/>
        <v>2411.7523010093773</v>
      </c>
      <c r="N47" s="11">
        <f t="shared" si="16"/>
        <v>2369.7963350763853</v>
      </c>
      <c r="O47" s="11">
        <f t="shared" si="16"/>
        <v>2322.8865082012312</v>
      </c>
      <c r="P47" s="11">
        <f t="shared" si="16"/>
        <v>2274.5946555692981</v>
      </c>
      <c r="Q47" s="11">
        <f t="shared" si="16"/>
        <v>2226.1721997798982</v>
      </c>
      <c r="R47" s="11">
        <f t="shared" si="16"/>
        <v>2179.7644050593808</v>
      </c>
      <c r="S47" s="11">
        <f t="shared" si="16"/>
        <v>2132.965912737458</v>
      </c>
      <c r="T47" s="11">
        <f t="shared" si="16"/>
        <v>2085.6265365616673</v>
      </c>
      <c r="U47" s="11">
        <f t="shared" si="16"/>
        <v>2038.2815881777035</v>
      </c>
      <c r="V47" s="11">
        <f t="shared" si="16"/>
        <v>1992.0073802340371</v>
      </c>
      <c r="W47" s="11">
        <f t="shared" si="16"/>
        <v>1946.2102202194849</v>
      </c>
    </row>
    <row r="48" spans="1:23" ht="15.75">
      <c r="B48" s="10" t="s">
        <v>16</v>
      </c>
      <c r="C48" s="9"/>
      <c r="D48" s="11">
        <f t="shared" ref="D48:W48" si="17">+D23/D36</f>
        <v>0</v>
      </c>
      <c r="E48" s="11">
        <f t="shared" si="17"/>
        <v>0</v>
      </c>
      <c r="F48" s="11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S48" s="11">
        <f t="shared" si="17"/>
        <v>0</v>
      </c>
      <c r="T48" s="11">
        <f t="shared" si="17"/>
        <v>0</v>
      </c>
      <c r="U48" s="11">
        <f t="shared" si="17"/>
        <v>0</v>
      </c>
      <c r="V48" s="11">
        <f t="shared" si="17"/>
        <v>0</v>
      </c>
      <c r="W48" s="11">
        <f t="shared" si="17"/>
        <v>0</v>
      </c>
    </row>
    <row r="49" spans="2:23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2:23" ht="15.75">
      <c r="B50" s="9" t="s">
        <v>8</v>
      </c>
      <c r="C50" s="9"/>
      <c r="D50" s="11">
        <f t="shared" ref="D50:W50" si="18">+D35/D36</f>
        <v>11718.731675806059</v>
      </c>
      <c r="E50" s="11">
        <f t="shared" si="18"/>
        <v>11029.346794064735</v>
      </c>
      <c r="F50" s="11">
        <f t="shared" si="18"/>
        <v>11294.726137691681</v>
      </c>
      <c r="G50" s="11">
        <f t="shared" si="18"/>
        <v>11850.729293483391</v>
      </c>
      <c r="H50" s="11">
        <f t="shared" si="18"/>
        <v>12296.96657602734</v>
      </c>
      <c r="I50" s="11">
        <f t="shared" si="18"/>
        <v>12711.435600336052</v>
      </c>
      <c r="J50" s="11">
        <f t="shared" si="18"/>
        <v>13312.704331012848</v>
      </c>
      <c r="K50" s="11">
        <f t="shared" si="18"/>
        <v>13756.268444562795</v>
      </c>
      <c r="L50" s="11">
        <f t="shared" si="18"/>
        <v>14466.061974267188</v>
      </c>
      <c r="M50" s="11">
        <f t="shared" si="18"/>
        <v>15060.173705729856</v>
      </c>
      <c r="N50" s="11">
        <f t="shared" si="18"/>
        <v>15479.609715834267</v>
      </c>
      <c r="O50" s="11">
        <f t="shared" si="18"/>
        <v>16048.339386236241</v>
      </c>
      <c r="P50" s="11">
        <f t="shared" si="18"/>
        <v>16492.827248016172</v>
      </c>
      <c r="Q50" s="11">
        <f t="shared" si="18"/>
        <v>17188.334274404086</v>
      </c>
      <c r="R50" s="11">
        <f t="shared" si="18"/>
        <v>17840.301602320607</v>
      </c>
      <c r="S50" s="11">
        <f t="shared" si="18"/>
        <v>18838.538254409435</v>
      </c>
      <c r="T50" s="11">
        <f t="shared" si="18"/>
        <v>20078.354715529411</v>
      </c>
      <c r="U50" s="11">
        <f t="shared" si="18"/>
        <v>20738.99360013504</v>
      </c>
      <c r="V50" s="11">
        <f t="shared" si="18"/>
        <v>19022.938609834284</v>
      </c>
      <c r="W50" s="11">
        <f t="shared" si="18"/>
        <v>19231.770739682874</v>
      </c>
    </row>
    <row r="51" spans="2:23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2:23" ht="30">
      <c r="B52" s="28" t="s">
        <v>34</v>
      </c>
      <c r="C52" s="1"/>
      <c r="D52" s="34">
        <v>1991</v>
      </c>
      <c r="E52" s="34">
        <v>1992</v>
      </c>
      <c r="F52" s="34">
        <v>1993</v>
      </c>
      <c r="G52" s="34">
        <v>1994</v>
      </c>
      <c r="H52" s="34">
        <v>1995</v>
      </c>
      <c r="I52" s="34">
        <v>1996</v>
      </c>
      <c r="J52" s="34">
        <v>1997</v>
      </c>
      <c r="K52" s="34">
        <v>1998</v>
      </c>
      <c r="L52" s="34">
        <v>1999</v>
      </c>
      <c r="M52" s="34">
        <v>2000</v>
      </c>
      <c r="N52" s="34">
        <v>2001</v>
      </c>
      <c r="O52" s="34">
        <v>2002</v>
      </c>
      <c r="P52" s="34">
        <v>2003</v>
      </c>
      <c r="Q52" s="34">
        <v>2004</v>
      </c>
      <c r="R52" s="34">
        <v>2005</v>
      </c>
      <c r="S52" s="34">
        <v>2006</v>
      </c>
      <c r="T52" s="34">
        <v>2007</v>
      </c>
      <c r="U52" s="34">
        <v>2008</v>
      </c>
      <c r="V52" s="34">
        <v>2009</v>
      </c>
      <c r="W52" s="34">
        <v>2010</v>
      </c>
    </row>
    <row r="53" spans="2:23" ht="16.5">
      <c r="B53" s="23" t="s">
        <v>28</v>
      </c>
      <c r="C53" s="7"/>
      <c r="D53" s="32">
        <f>IFERROR(((D39/$D39)-1)*100,0)</f>
        <v>0</v>
      </c>
      <c r="E53" s="32">
        <f t="shared" ref="E53:W64" si="19">IFERROR(((E39/$D39)-1)*100,0)</f>
        <v>0.56042230412178817</v>
      </c>
      <c r="F53" s="32">
        <f t="shared" si="19"/>
        <v>1.4652271731648181</v>
      </c>
      <c r="G53" s="32">
        <f t="shared" si="19"/>
        <v>6.2250135786446448</v>
      </c>
      <c r="H53" s="32">
        <f t="shared" si="19"/>
        <v>7.888728274625123</v>
      </c>
      <c r="I53" s="32">
        <f t="shared" si="19"/>
        <v>7.4115367731780735</v>
      </c>
      <c r="J53" s="32">
        <f t="shared" si="19"/>
        <v>9.4942366784708021</v>
      </c>
      <c r="K53" s="32">
        <f t="shared" si="19"/>
        <v>12.407430794571717</v>
      </c>
      <c r="L53" s="32">
        <f t="shared" si="19"/>
        <v>13.185658744420437</v>
      </c>
      <c r="M53" s="32">
        <f t="shared" si="19"/>
        <v>14.833467164180437</v>
      </c>
      <c r="N53" s="32">
        <f t="shared" si="19"/>
        <v>16.667565130850413</v>
      </c>
      <c r="O53" s="32">
        <f t="shared" si="19"/>
        <v>17.966867553624155</v>
      </c>
      <c r="P53" s="32">
        <f t="shared" si="19"/>
        <v>18.75063241979533</v>
      </c>
      <c r="Q53" s="32">
        <f t="shared" si="19"/>
        <v>22.242944917903685</v>
      </c>
      <c r="R53" s="32">
        <f t="shared" si="19"/>
        <v>23.704912714875981</v>
      </c>
      <c r="S53" s="32">
        <f t="shared" si="19"/>
        <v>23.397345800852797</v>
      </c>
      <c r="T53" s="32">
        <f t="shared" si="19"/>
        <v>25.451429192793441</v>
      </c>
      <c r="U53" s="32">
        <f t="shared" si="19"/>
        <v>26.926767016404753</v>
      </c>
      <c r="V53" s="32">
        <f t="shared" si="19"/>
        <v>28.361976624934361</v>
      </c>
      <c r="W53" s="32">
        <f t="shared" si="19"/>
        <v>28.953585791681459</v>
      </c>
    </row>
    <row r="54" spans="2:23" ht="15.75">
      <c r="B54" s="20" t="s">
        <v>5</v>
      </c>
      <c r="C54" s="7"/>
      <c r="D54" s="32">
        <f>IFERROR(((D40/$D40)-1)*100,0)</f>
        <v>0</v>
      </c>
      <c r="E54" s="32">
        <f>IFERROR(((E40/$D40)-1)*100,0)</f>
        <v>-0.19872067217912015</v>
      </c>
      <c r="F54" s="32">
        <f>IFERROR(((F40/$D40)-1)*100,0)</f>
        <v>6.2038545652098875E-2</v>
      </c>
      <c r="G54" s="32">
        <f>IFERROR(((G40/$D40)-1)*100,0)</f>
        <v>0.98850776401866458</v>
      </c>
      <c r="H54" s="32">
        <f>IFERROR(((H40/$D40)-1)*100,0)</f>
        <v>2.7991338129672361</v>
      </c>
      <c r="I54" s="32">
        <f>IFERROR(((I40/$D40)-1)*100,0)</f>
        <v>5.1081816869958274</v>
      </c>
      <c r="J54" s="32">
        <f>IFERROR(((J40/$D40)-1)*100,0)</f>
        <v>8.2389036993791862</v>
      </c>
      <c r="K54" s="32">
        <f>IFERROR(((K40/$D40)-1)*100,0)</f>
        <v>11.917053565503677</v>
      </c>
      <c r="L54" s="32">
        <f>IFERROR(((L40/$D40)-1)*100,0)</f>
        <v>16.654304099378557</v>
      </c>
      <c r="M54" s="32">
        <f>IFERROR(((M40/$D40)-1)*100,0)</f>
        <v>21.423442968525141</v>
      </c>
      <c r="N54" s="32">
        <f>IFERROR(((N40/$D40)-1)*100,0)</f>
        <v>26.118220613303134</v>
      </c>
      <c r="O54" s="32">
        <f>IFERROR(((O40/$D40)-1)*100,0)</f>
        <v>30.659410124354135</v>
      </c>
      <c r="P54" s="32">
        <f>IFERROR(((P40/$D40)-1)*100,0)</f>
        <v>35.690069864788995</v>
      </c>
      <c r="Q54" s="32">
        <f>IFERROR(((Q40/$D40)-1)*100,0)</f>
        <v>40.984625137321459</v>
      </c>
      <c r="R54" s="32">
        <f>IFERROR(((R40/$D40)-1)*100,0)</f>
        <v>46.32162075772235</v>
      </c>
      <c r="S54" s="32">
        <f>IFERROR(((S40/$D40)-1)*100,0)</f>
        <v>52.534703741993248</v>
      </c>
      <c r="T54" s="32">
        <f t="shared" si="19"/>
        <v>60.06005656664157</v>
      </c>
      <c r="U54" s="32">
        <f t="shared" si="19"/>
        <v>68.264073534099197</v>
      </c>
      <c r="V54" s="32">
        <f t="shared" si="19"/>
        <v>72.570399944832005</v>
      </c>
      <c r="W54" s="32">
        <f t="shared" si="19"/>
        <v>75.726882832941016</v>
      </c>
    </row>
    <row r="55" spans="2:23" ht="15.75">
      <c r="B55" s="20" t="s">
        <v>38</v>
      </c>
      <c r="C55" s="7"/>
      <c r="D55" s="32">
        <f>IFERROR(((D41/$D41)-1)*100,0)</f>
        <v>0</v>
      </c>
      <c r="E55" s="32">
        <f t="shared" si="19"/>
        <v>0.81454302273060719</v>
      </c>
      <c r="F55" s="32">
        <f t="shared" si="19"/>
        <v>1.9605382855002462</v>
      </c>
      <c r="G55" s="32">
        <f t="shared" si="19"/>
        <v>8.1547680798331754</v>
      </c>
      <c r="H55" s="32">
        <f t="shared" si="19"/>
        <v>9.8763384386294284</v>
      </c>
      <c r="I55" s="32">
        <f t="shared" si="19"/>
        <v>8.5353991326077239</v>
      </c>
      <c r="J55" s="32">
        <f t="shared" si="19"/>
        <v>10.438537789827706</v>
      </c>
      <c r="K55" s="32">
        <f t="shared" si="19"/>
        <v>13.308996910310711</v>
      </c>
      <c r="L55" s="32">
        <f t="shared" si="19"/>
        <v>12.964006015395846</v>
      </c>
      <c r="M55" s="32">
        <f t="shared" si="19"/>
        <v>13.792262381240828</v>
      </c>
      <c r="N55" s="32">
        <f t="shared" si="19"/>
        <v>14.87198914632264</v>
      </c>
      <c r="O55" s="32">
        <f t="shared" si="19"/>
        <v>15.272185076896916</v>
      </c>
      <c r="P55" s="32">
        <f t="shared" si="19"/>
        <v>14.830835100336092</v>
      </c>
      <c r="Q55" s="32">
        <f t="shared" si="19"/>
        <v>18.000267326771446</v>
      </c>
      <c r="R55" s="32">
        <f t="shared" si="19"/>
        <v>18.395264093536824</v>
      </c>
      <c r="S55" s="32">
        <f t="shared" si="19"/>
        <v>16.123731500782192</v>
      </c>
      <c r="T55" s="32">
        <f t="shared" si="19"/>
        <v>16.688348574924493</v>
      </c>
      <c r="U55" s="32">
        <f t="shared" si="19"/>
        <v>16.270503078765142</v>
      </c>
      <c r="V55" s="32">
        <f t="shared" si="19"/>
        <v>16.926964550305712</v>
      </c>
      <c r="W55" s="32">
        <f t="shared" si="19"/>
        <v>16.768009650342599</v>
      </c>
    </row>
    <row r="56" spans="2:23" ht="15.75">
      <c r="B56" s="20" t="s">
        <v>10</v>
      </c>
      <c r="C56" s="9"/>
      <c r="D56" s="32">
        <f>IFERROR(((D42/$D42)-1)*100,0)</f>
        <v>0</v>
      </c>
      <c r="E56" s="32">
        <f t="shared" si="19"/>
        <v>7.8911605455234124E-2</v>
      </c>
      <c r="F56" s="32">
        <f t="shared" si="19"/>
        <v>0.2149505846568367</v>
      </c>
      <c r="G56" s="32">
        <f t="shared" si="19"/>
        <v>0.41465734095267326</v>
      </c>
      <c r="H56" s="32">
        <f t="shared" si="19"/>
        <v>0.66519912333506959</v>
      </c>
      <c r="I56" s="32">
        <f t="shared" si="19"/>
        <v>0.98507301282759752</v>
      </c>
      <c r="J56" s="32">
        <f t="shared" si="19"/>
        <v>1.3222487987626819</v>
      </c>
      <c r="K56" s="32">
        <f t="shared" si="19"/>
        <v>1.7182867657228096</v>
      </c>
      <c r="L56" s="32">
        <f t="shared" si="19"/>
        <v>2.1640489668018237</v>
      </c>
      <c r="M56" s="32">
        <f t="shared" si="19"/>
        <v>2.6208182155148085</v>
      </c>
      <c r="N56" s="32">
        <f t="shared" si="19"/>
        <v>3.4091729256916503</v>
      </c>
      <c r="O56" s="32">
        <f t="shared" si="19"/>
        <v>4.1455689048109479</v>
      </c>
      <c r="P56" s="32">
        <f t="shared" si="19"/>
        <v>4.8573108292588429</v>
      </c>
      <c r="Q56" s="32">
        <f t="shared" si="19"/>
        <v>5.5462927887723001</v>
      </c>
      <c r="R56" s="32">
        <f t="shared" si="19"/>
        <v>6.2266149102746526</v>
      </c>
      <c r="S56" s="32">
        <f t="shared" si="19"/>
        <v>6.9756448915100799</v>
      </c>
      <c r="T56" s="32">
        <f t="shared" si="19"/>
        <v>7.6865306454000581</v>
      </c>
      <c r="U56" s="32">
        <f t="shared" si="19"/>
        <v>8.3741994403200728</v>
      </c>
      <c r="V56" s="32">
        <f t="shared" si="19"/>
        <v>9.0641879371971648</v>
      </c>
      <c r="W56" s="32">
        <f t="shared" si="19"/>
        <v>9.7624237930962199</v>
      </c>
    </row>
    <row r="57" spans="2:23" ht="15.75">
      <c r="B57" s="26" t="s">
        <v>32</v>
      </c>
      <c r="C57" s="9"/>
      <c r="D57" s="32">
        <f>IFERROR(((D43/$D43)-1)*100,0)</f>
        <v>0</v>
      </c>
      <c r="E57" s="32">
        <f t="shared" si="19"/>
        <v>1.0506151461123547</v>
      </c>
      <c r="F57" s="32">
        <f t="shared" si="19"/>
        <v>2.1084823884762516</v>
      </c>
      <c r="G57" s="32">
        <f>IFERROR(((G43/$D43)-1)*100,0)</f>
        <v>3.197870053275409</v>
      </c>
      <c r="H57" s="32">
        <f t="shared" si="19"/>
        <v>4.3361414383861874</v>
      </c>
      <c r="I57" s="32">
        <f t="shared" si="19"/>
        <v>5.5295562139244803</v>
      </c>
      <c r="J57" s="32">
        <f t="shared" si="19"/>
        <v>6.7714693700853701</v>
      </c>
      <c r="K57" s="32">
        <f t="shared" si="19"/>
        <v>8.0495574911588328</v>
      </c>
      <c r="L57" s="32">
        <f t="shared" si="19"/>
        <v>9.3445780540966528</v>
      </c>
      <c r="M57" s="32">
        <f t="shared" si="19"/>
        <v>10.640492019234093</v>
      </c>
      <c r="N57" s="32">
        <f t="shared" si="19"/>
        <v>12.356728370505365</v>
      </c>
      <c r="O57" s="32">
        <f t="shared" si="19"/>
        <v>14.070407596188804</v>
      </c>
      <c r="P57" s="32">
        <f t="shared" si="19"/>
        <v>15.769001520779868</v>
      </c>
      <c r="Q57" s="32">
        <f t="shared" si="19"/>
        <v>17.437266365391224</v>
      </c>
      <c r="R57" s="32">
        <f t="shared" si="19"/>
        <v>19.064424825920611</v>
      </c>
      <c r="S57" s="32">
        <f t="shared" si="19"/>
        <v>20.794383409549578</v>
      </c>
      <c r="T57" s="32">
        <f t="shared" si="19"/>
        <v>22.478124269134824</v>
      </c>
      <c r="U57" s="32">
        <f t="shared" si="19"/>
        <v>24.129098767086777</v>
      </c>
      <c r="V57" s="32">
        <f t="shared" si="19"/>
        <v>25.768019432207812</v>
      </c>
      <c r="W57" s="32">
        <f t="shared" si="19"/>
        <v>27.411775544008311</v>
      </c>
    </row>
    <row r="58" spans="2:23" ht="15.75">
      <c r="B58" s="26" t="s">
        <v>33</v>
      </c>
      <c r="C58" s="9"/>
      <c r="D58" s="32">
        <f>IFERROR(((D44/$D44)-1)*100,0)</f>
        <v>0</v>
      </c>
      <c r="E58" s="32">
        <f t="shared" si="19"/>
        <v>-2.2639597637340914</v>
      </c>
      <c r="F58" s="32">
        <f t="shared" si="19"/>
        <v>-4.3505380280714823</v>
      </c>
      <c r="G58" s="32">
        <f t="shared" si="19"/>
        <v>-6.2959381289938605</v>
      </c>
      <c r="H58" s="32">
        <f t="shared" si="19"/>
        <v>-8.1857984165757394</v>
      </c>
      <c r="I58" s="32">
        <f t="shared" si="19"/>
        <v>-9.9721162266099945</v>
      </c>
      <c r="J58" s="32">
        <f t="shared" si="19"/>
        <v>-11.816349885683374</v>
      </c>
      <c r="K58" s="32">
        <f t="shared" si="19"/>
        <v>-13.547020287886625</v>
      </c>
      <c r="L58" s="32">
        <f t="shared" si="19"/>
        <v>-15.148902268178077</v>
      </c>
      <c r="M58" s="32">
        <f t="shared" si="19"/>
        <v>-16.715392221945567</v>
      </c>
      <c r="N58" s="32">
        <f t="shared" si="19"/>
        <v>-18.164250035916019</v>
      </c>
      <c r="O58" s="32">
        <f t="shared" si="19"/>
        <v>-19.784178637455462</v>
      </c>
      <c r="P58" s="32">
        <f t="shared" si="19"/>
        <v>-21.451832485507293</v>
      </c>
      <c r="Q58" s="32">
        <f t="shared" si="19"/>
        <v>-23.123996428870186</v>
      </c>
      <c r="R58" s="32">
        <f t="shared" si="19"/>
        <v>-24.726588444445387</v>
      </c>
      <c r="S58" s="32">
        <f t="shared" si="19"/>
        <v>-26.342672349912956</v>
      </c>
      <c r="T58" s="32">
        <f t="shared" si="19"/>
        <v>-27.977434500075894</v>
      </c>
      <c r="U58" s="32">
        <f t="shared" si="19"/>
        <v>-29.612389074299937</v>
      </c>
      <c r="V58" s="32">
        <f t="shared" si="19"/>
        <v>-31.210367961773343</v>
      </c>
      <c r="W58" s="32">
        <f t="shared" si="19"/>
        <v>-32.791873039042038</v>
      </c>
    </row>
    <row r="59" spans="2:23" ht="15.75">
      <c r="B59" s="10" t="s">
        <v>31</v>
      </c>
      <c r="C59" s="9"/>
      <c r="D59" s="32">
        <f>IFERROR(((D45/$D45)-1)*100,0)</f>
        <v>0</v>
      </c>
      <c r="E59" s="32">
        <f t="shared" si="19"/>
        <v>0</v>
      </c>
      <c r="F59" s="32">
        <f t="shared" si="19"/>
        <v>0</v>
      </c>
      <c r="G59" s="32">
        <f t="shared" si="19"/>
        <v>0</v>
      </c>
      <c r="H59" s="32">
        <f t="shared" si="19"/>
        <v>0</v>
      </c>
      <c r="I59" s="32">
        <f t="shared" si="19"/>
        <v>0</v>
      </c>
      <c r="J59" s="32">
        <f t="shared" si="19"/>
        <v>0</v>
      </c>
      <c r="K59" s="32">
        <f t="shared" si="19"/>
        <v>0</v>
      </c>
      <c r="L59" s="32">
        <f t="shared" si="19"/>
        <v>0</v>
      </c>
      <c r="M59" s="32">
        <f t="shared" si="19"/>
        <v>0</v>
      </c>
      <c r="N59" s="32">
        <f t="shared" si="19"/>
        <v>0</v>
      </c>
      <c r="O59" s="32">
        <f t="shared" si="19"/>
        <v>0</v>
      </c>
      <c r="P59" s="32">
        <f t="shared" si="19"/>
        <v>0</v>
      </c>
      <c r="Q59" s="32">
        <f t="shared" si="19"/>
        <v>0</v>
      </c>
      <c r="R59" s="32">
        <f t="shared" si="19"/>
        <v>0</v>
      </c>
      <c r="S59" s="32">
        <f t="shared" si="19"/>
        <v>0</v>
      </c>
      <c r="T59" s="32">
        <f t="shared" si="19"/>
        <v>0</v>
      </c>
      <c r="U59" s="32">
        <f t="shared" si="19"/>
        <v>0</v>
      </c>
      <c r="V59" s="32">
        <f t="shared" si="19"/>
        <v>0</v>
      </c>
      <c r="W59" s="32">
        <f t="shared" si="19"/>
        <v>0</v>
      </c>
    </row>
    <row r="60" spans="2:23" ht="15.75">
      <c r="B60" s="10" t="s">
        <v>11</v>
      </c>
      <c r="D60" s="32">
        <f>IFERROR(((D46/$D46)-1)*100,0)</f>
        <v>0</v>
      </c>
      <c r="E60" s="32">
        <f t="shared" si="19"/>
        <v>1.0506151461123547</v>
      </c>
      <c r="F60" s="32">
        <f t="shared" si="19"/>
        <v>2.1084823884762516</v>
      </c>
      <c r="G60" s="32">
        <f t="shared" si="19"/>
        <v>3.197870053275409</v>
      </c>
      <c r="H60" s="32">
        <f t="shared" si="19"/>
        <v>4.3361414383861874</v>
      </c>
      <c r="I60" s="32">
        <f t="shared" si="19"/>
        <v>5.5295562139244803</v>
      </c>
      <c r="J60" s="32">
        <f t="shared" si="19"/>
        <v>6.7714693700853701</v>
      </c>
      <c r="K60" s="32">
        <f t="shared" si="19"/>
        <v>8.0495574911588328</v>
      </c>
      <c r="L60" s="32">
        <f t="shared" si="19"/>
        <v>9.3445780540966528</v>
      </c>
      <c r="M60" s="32">
        <f t="shared" si="19"/>
        <v>10.640492019234093</v>
      </c>
      <c r="N60" s="32">
        <f t="shared" si="19"/>
        <v>12.356728370505365</v>
      </c>
      <c r="O60" s="32">
        <f t="shared" si="19"/>
        <v>14.070407596188804</v>
      </c>
      <c r="P60" s="32">
        <f t="shared" si="19"/>
        <v>15.769001520779868</v>
      </c>
      <c r="Q60" s="32">
        <f t="shared" si="19"/>
        <v>17.437266365391224</v>
      </c>
      <c r="R60" s="32">
        <f t="shared" si="19"/>
        <v>19.064424825920611</v>
      </c>
      <c r="S60" s="32">
        <f t="shared" si="19"/>
        <v>20.794383409549578</v>
      </c>
      <c r="T60" s="32">
        <f t="shared" si="19"/>
        <v>22.478124269134824</v>
      </c>
      <c r="U60" s="32">
        <f t="shared" si="19"/>
        <v>24.129098767086777</v>
      </c>
      <c r="V60" s="32">
        <f t="shared" si="19"/>
        <v>25.768019432207812</v>
      </c>
      <c r="W60" s="32">
        <f t="shared" si="19"/>
        <v>27.411775544008311</v>
      </c>
    </row>
    <row r="61" spans="2:23" ht="15.75">
      <c r="B61" s="10" t="s">
        <v>12</v>
      </c>
      <c r="C61" s="9"/>
      <c r="D61" s="32">
        <f>IFERROR(((D47/$D47)-1)*100,0)</f>
        <v>0</v>
      </c>
      <c r="E61" s="32">
        <f t="shared" si="19"/>
        <v>-2.2639597637340914</v>
      </c>
      <c r="F61" s="32">
        <f t="shared" si="19"/>
        <v>-4.3505380280714823</v>
      </c>
      <c r="G61" s="32">
        <f t="shared" si="19"/>
        <v>-6.2959381289938605</v>
      </c>
      <c r="H61" s="32">
        <f t="shared" si="19"/>
        <v>-8.1857984165757394</v>
      </c>
      <c r="I61" s="32">
        <f t="shared" si="19"/>
        <v>-9.9721162266099945</v>
      </c>
      <c r="J61" s="32">
        <f t="shared" si="19"/>
        <v>-11.816349885683374</v>
      </c>
      <c r="K61" s="32">
        <f t="shared" si="19"/>
        <v>-13.547020287886625</v>
      </c>
      <c r="L61" s="32">
        <f t="shared" si="19"/>
        <v>-15.148902268178077</v>
      </c>
      <c r="M61" s="32">
        <f t="shared" si="19"/>
        <v>-16.715392221945567</v>
      </c>
      <c r="N61" s="32">
        <f t="shared" si="19"/>
        <v>-18.164250035916019</v>
      </c>
      <c r="O61" s="32">
        <f t="shared" si="19"/>
        <v>-19.784178637455462</v>
      </c>
      <c r="P61" s="32">
        <f t="shared" si="19"/>
        <v>-21.451832485507293</v>
      </c>
      <c r="Q61" s="32">
        <f t="shared" si="19"/>
        <v>-23.123996428870186</v>
      </c>
      <c r="R61" s="32">
        <f t="shared" si="19"/>
        <v>-24.726588444445387</v>
      </c>
      <c r="S61" s="32">
        <f t="shared" si="19"/>
        <v>-26.342672349912956</v>
      </c>
      <c r="T61" s="32">
        <f t="shared" si="19"/>
        <v>-27.977434500075894</v>
      </c>
      <c r="U61" s="32">
        <f t="shared" si="19"/>
        <v>-29.612389074299937</v>
      </c>
      <c r="V61" s="32">
        <f t="shared" si="19"/>
        <v>-31.210367961773343</v>
      </c>
      <c r="W61" s="32">
        <f t="shared" si="19"/>
        <v>-32.791873039042038</v>
      </c>
    </row>
    <row r="62" spans="2:23" ht="15.75">
      <c r="B62" s="10" t="s">
        <v>16</v>
      </c>
      <c r="C62" s="9"/>
      <c r="D62" s="32">
        <f>IFERROR(((D48/$D48)-1)*100,0)</f>
        <v>0</v>
      </c>
      <c r="E62" s="32">
        <f t="shared" si="19"/>
        <v>0</v>
      </c>
      <c r="F62" s="32">
        <f t="shared" si="19"/>
        <v>0</v>
      </c>
      <c r="G62" s="32">
        <f t="shared" si="19"/>
        <v>0</v>
      </c>
      <c r="H62" s="32">
        <f t="shared" si="19"/>
        <v>0</v>
      </c>
      <c r="I62" s="32">
        <f t="shared" si="19"/>
        <v>0</v>
      </c>
      <c r="J62" s="32">
        <f t="shared" si="19"/>
        <v>0</v>
      </c>
      <c r="K62" s="32">
        <f t="shared" si="19"/>
        <v>0</v>
      </c>
      <c r="L62" s="32">
        <f t="shared" si="19"/>
        <v>0</v>
      </c>
      <c r="M62" s="32">
        <f t="shared" si="19"/>
        <v>0</v>
      </c>
      <c r="N62" s="32">
        <f t="shared" si="19"/>
        <v>0</v>
      </c>
      <c r="O62" s="32">
        <f t="shared" si="19"/>
        <v>0</v>
      </c>
      <c r="P62" s="32">
        <f t="shared" si="19"/>
        <v>0</v>
      </c>
      <c r="Q62" s="32">
        <f t="shared" si="19"/>
        <v>0</v>
      </c>
      <c r="R62" s="32">
        <f t="shared" si="19"/>
        <v>0</v>
      </c>
      <c r="S62" s="32">
        <f t="shared" si="19"/>
        <v>0</v>
      </c>
      <c r="T62" s="32">
        <f t="shared" si="19"/>
        <v>0</v>
      </c>
      <c r="U62" s="32">
        <f t="shared" si="19"/>
        <v>0</v>
      </c>
      <c r="V62" s="32">
        <f t="shared" si="19"/>
        <v>0</v>
      </c>
      <c r="W62" s="32">
        <f t="shared" si="19"/>
        <v>0</v>
      </c>
    </row>
    <row r="63" spans="2:23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</row>
    <row r="64" spans="2:23" ht="15.75">
      <c r="B64" s="9" t="s">
        <v>8</v>
      </c>
      <c r="C64" s="9"/>
      <c r="D64" s="32">
        <f>IFERROR(((D50/$D50)-1)*100,0)</f>
        <v>0</v>
      </c>
      <c r="E64" s="32">
        <f t="shared" si="19"/>
        <v>-5.8827601895228625</v>
      </c>
      <c r="F64" s="32">
        <f t="shared" si="19"/>
        <v>-3.6181862495389239</v>
      </c>
      <c r="G64" s="32">
        <f t="shared" si="19"/>
        <v>1.1263814321292864</v>
      </c>
      <c r="H64" s="32">
        <f t="shared" si="19"/>
        <v>4.9342788641118629</v>
      </c>
      <c r="I64" s="32">
        <f t="shared" si="19"/>
        <v>8.4710867352606236</v>
      </c>
      <c r="J64" s="32">
        <f t="shared" si="19"/>
        <v>13.601921259940021</v>
      </c>
      <c r="K64" s="32">
        <f t="shared" si="19"/>
        <v>17.38700761417158</v>
      </c>
      <c r="L64" s="32">
        <f t="shared" si="19"/>
        <v>23.443921871964513</v>
      </c>
      <c r="M64" s="32">
        <f t="shared" si="19"/>
        <v>28.513683241185394</v>
      </c>
      <c r="N64" s="32">
        <f t="shared" si="19"/>
        <v>32.092876124066727</v>
      </c>
      <c r="O64" s="32">
        <f t="shared" si="19"/>
        <v>36.946043566889465</v>
      </c>
      <c r="P64" s="32">
        <f t="shared" si="19"/>
        <v>40.739012585009405</v>
      </c>
      <c r="Q64" s="32">
        <f t="shared" si="19"/>
        <v>46.674015157206064</v>
      </c>
      <c r="R64" s="32">
        <f t="shared" si="19"/>
        <v>52.237478388150606</v>
      </c>
      <c r="S64" s="32">
        <f t="shared" si="19"/>
        <v>60.755777805738084</v>
      </c>
      <c r="T64" s="32">
        <f t="shared" si="19"/>
        <v>71.335561483861227</v>
      </c>
      <c r="U64" s="32">
        <f t="shared" si="19"/>
        <v>76.973022114259933</v>
      </c>
      <c r="V64" s="32">
        <f t="shared" si="19"/>
        <v>62.329329965871196</v>
      </c>
      <c r="W64" s="32">
        <f t="shared" si="19"/>
        <v>64.11136692708719</v>
      </c>
    </row>
    <row r="65" spans="1:23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spans="1:23">
      <c r="B66" s="1" t="s">
        <v>36</v>
      </c>
      <c r="C66" s="1"/>
      <c r="D66" s="1">
        <v>1991</v>
      </c>
      <c r="E66" s="1">
        <v>1992</v>
      </c>
      <c r="F66" s="1">
        <v>1993</v>
      </c>
      <c r="G66" s="1">
        <v>1994</v>
      </c>
      <c r="H66" s="1">
        <v>1995</v>
      </c>
      <c r="I66" s="1">
        <v>1996</v>
      </c>
      <c r="J66" s="1">
        <v>1997</v>
      </c>
      <c r="K66" s="1">
        <v>1998</v>
      </c>
      <c r="L66" s="1">
        <v>1999</v>
      </c>
      <c r="M66" s="1">
        <v>2000</v>
      </c>
      <c r="N66" s="1">
        <v>2001</v>
      </c>
      <c r="O66" s="1">
        <v>2002</v>
      </c>
      <c r="P66" s="1">
        <v>2003</v>
      </c>
      <c r="Q66" s="1">
        <v>2004</v>
      </c>
      <c r="R66" s="1">
        <v>2005</v>
      </c>
      <c r="S66" s="1">
        <v>2006</v>
      </c>
      <c r="T66" s="1">
        <v>2007</v>
      </c>
      <c r="U66" s="1">
        <v>2008</v>
      </c>
      <c r="V66" s="1">
        <v>2009</v>
      </c>
      <c r="W66" s="1">
        <v>2010</v>
      </c>
    </row>
    <row r="67" spans="1:23" ht="15.75">
      <c r="B67" s="20" t="s">
        <v>5</v>
      </c>
      <c r="C67" s="31">
        <f>AVERAGE(D67:W67)</f>
        <v>23.571671531681176</v>
      </c>
      <c r="D67" s="30">
        <f t="shared" ref="D67:W67" si="20">(D8/D7)*100</f>
        <v>21.288388348910985</v>
      </c>
      <c r="E67" s="30">
        <f t="shared" si="20"/>
        <v>21.127679691155283</v>
      </c>
      <c r="F67" s="30">
        <f t="shared" si="20"/>
        <v>20.993985771185645</v>
      </c>
      <c r="G67" s="30">
        <f>(G8/G7)*100</f>
        <v>20.238948432477784</v>
      </c>
      <c r="H67" s="30">
        <f t="shared" si="20"/>
        <v>20.284119736508373</v>
      </c>
      <c r="I67" s="30">
        <f t="shared" si="20"/>
        <v>20.831875770717133</v>
      </c>
      <c r="J67" s="30">
        <f t="shared" si="20"/>
        <v>21.044320562543632</v>
      </c>
      <c r="K67" s="30">
        <f t="shared" si="20"/>
        <v>21.195517790300478</v>
      </c>
      <c r="L67" s="30">
        <f t="shared" si="20"/>
        <v>21.940784334233943</v>
      </c>
      <c r="M67" s="30">
        <f t="shared" si="20"/>
        <v>22.510070212197764</v>
      </c>
      <c r="N67" s="30">
        <f t="shared" si="20"/>
        <v>23.012854131980774</v>
      </c>
      <c r="O67" s="30">
        <f t="shared" si="20"/>
        <v>23.57889398819956</v>
      </c>
      <c r="P67" s="30">
        <f t="shared" si="20"/>
        <v>24.325115946843312</v>
      </c>
      <c r="Q67" s="30">
        <f t="shared" si="20"/>
        <v>24.552218151849857</v>
      </c>
      <c r="R67" s="30">
        <f t="shared" si="20"/>
        <v>25.180499449621962</v>
      </c>
      <c r="S67" s="30">
        <f t="shared" si="20"/>
        <v>26.315136592858511</v>
      </c>
      <c r="T67" s="30">
        <f t="shared" si="20"/>
        <v>27.161274010699472</v>
      </c>
      <c r="U67" s="30">
        <f t="shared" si="20"/>
        <v>28.221556624857946</v>
      </c>
      <c r="V67" s="30">
        <f t="shared" si="20"/>
        <v>28.620201933216759</v>
      </c>
      <c r="W67" s="30">
        <f t="shared" si="20"/>
        <v>29.009989153264382</v>
      </c>
    </row>
    <row r="68" spans="1:23" ht="15.75">
      <c r="B68" s="20" t="s">
        <v>38</v>
      </c>
      <c r="C68" s="31">
        <f>AVERAGE(D68:W68)</f>
        <v>71.707230378385347</v>
      </c>
      <c r="D68" s="30">
        <f t="shared" ref="D68:W68" si="21">(D9/D7)*100</f>
        <v>73.489810714394793</v>
      </c>
      <c r="E68" s="30">
        <f t="shared" si="21"/>
        <v>73.675522777662479</v>
      </c>
      <c r="F68" s="30">
        <f t="shared" si="21"/>
        <v>73.848557458519679</v>
      </c>
      <c r="G68" s="30">
        <f t="shared" si="21"/>
        <v>74.824875669812286</v>
      </c>
      <c r="H68" s="30">
        <f t="shared" si="21"/>
        <v>74.843697233057554</v>
      </c>
      <c r="I68" s="30">
        <f t="shared" si="21"/>
        <v>74.258745174739843</v>
      </c>
      <c r="J68" s="30">
        <f t="shared" si="21"/>
        <v>74.123602154347864</v>
      </c>
      <c r="K68" s="30">
        <f t="shared" si="21"/>
        <v>74.079237256072929</v>
      </c>
      <c r="L68" s="30">
        <f t="shared" si="21"/>
        <v>73.345894804189868</v>
      </c>
      <c r="M68" s="30">
        <f t="shared" si="21"/>
        <v>72.823472369809622</v>
      </c>
      <c r="N68" s="30">
        <f t="shared" si="21"/>
        <v>72.358763374217062</v>
      </c>
      <c r="O68" s="30">
        <f t="shared" si="21"/>
        <v>71.811104572095445</v>
      </c>
      <c r="P68" s="30">
        <f t="shared" si="21"/>
        <v>71.06401173399432</v>
      </c>
      <c r="Q68" s="30">
        <f t="shared" si="21"/>
        <v>70.939204842588381</v>
      </c>
      <c r="R68" s="30">
        <f t="shared" si="21"/>
        <v>70.335489163386242</v>
      </c>
      <c r="S68" s="30">
        <f t="shared" si="21"/>
        <v>69.157978982905391</v>
      </c>
      <c r="T68" s="30">
        <f t="shared" si="21"/>
        <v>68.356372697578905</v>
      </c>
      <c r="U68" s="30">
        <f t="shared" si="21"/>
        <v>67.319900000458844</v>
      </c>
      <c r="V68" s="30">
        <f t="shared" si="21"/>
        <v>66.943036545150349</v>
      </c>
      <c r="W68" s="30">
        <f t="shared" si="21"/>
        <v>66.545330042725041</v>
      </c>
    </row>
    <row r="69" spans="1:23" ht="15.75">
      <c r="B69" s="20" t="s">
        <v>10</v>
      </c>
      <c r="C69" s="31">
        <f>AVERAGE(D69:W69)</f>
        <v>4.7210980899334754</v>
      </c>
      <c r="D69" s="30">
        <f t="shared" ref="D69:W69" si="22">(D10/D7)*100</f>
        <v>5.2218009366942191</v>
      </c>
      <c r="E69" s="30">
        <f t="shared" si="22"/>
        <v>5.1967975311822441</v>
      </c>
      <c r="F69" s="30">
        <f t="shared" si="22"/>
        <v>5.1574567702946723</v>
      </c>
      <c r="G69" s="30">
        <f t="shared" si="22"/>
        <v>4.9361758977099282</v>
      </c>
      <c r="H69" s="30">
        <f t="shared" si="22"/>
        <v>4.872183030434071</v>
      </c>
      <c r="I69" s="30">
        <f t="shared" si="22"/>
        <v>4.909379054543014</v>
      </c>
      <c r="J69" s="30">
        <f t="shared" si="22"/>
        <v>4.8320772831084939</v>
      </c>
      <c r="K69" s="30">
        <f t="shared" si="22"/>
        <v>4.7252449536266106</v>
      </c>
      <c r="L69" s="30">
        <f t="shared" si="22"/>
        <v>4.713320861576185</v>
      </c>
      <c r="M69" s="30">
        <f t="shared" si="22"/>
        <v>4.6664574179926248</v>
      </c>
      <c r="N69" s="30">
        <f t="shared" si="22"/>
        <v>4.6283824938021567</v>
      </c>
      <c r="O69" s="30">
        <f t="shared" si="22"/>
        <v>4.6100014397049804</v>
      </c>
      <c r="P69" s="30">
        <f t="shared" si="22"/>
        <v>4.6108723191623762</v>
      </c>
      <c r="Q69" s="30">
        <f t="shared" si="22"/>
        <v>4.5085770055617607</v>
      </c>
      <c r="R69" s="30">
        <f t="shared" si="22"/>
        <v>4.4840113869917797</v>
      </c>
      <c r="S69" s="30">
        <f t="shared" si="22"/>
        <v>4.5268844242360915</v>
      </c>
      <c r="T69" s="30">
        <f t="shared" si="22"/>
        <v>4.4823532917216289</v>
      </c>
      <c r="U69" s="30">
        <f t="shared" si="22"/>
        <v>4.4585433746831988</v>
      </c>
      <c r="V69" s="30">
        <f t="shared" si="22"/>
        <v>4.4367615216328993</v>
      </c>
      <c r="W69" s="30">
        <f t="shared" si="22"/>
        <v>4.4446808040105772</v>
      </c>
    </row>
    <row r="70" spans="1:23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</row>
    <row r="71" spans="1:23">
      <c r="B71" s="1" t="s">
        <v>41</v>
      </c>
      <c r="C71" s="1"/>
      <c r="D71" s="1">
        <v>1991</v>
      </c>
      <c r="E71" s="1">
        <v>1992</v>
      </c>
      <c r="F71" s="1">
        <v>1993</v>
      </c>
      <c r="G71" s="1">
        <v>1994</v>
      </c>
      <c r="H71" s="1">
        <v>1995</v>
      </c>
      <c r="I71" s="1">
        <v>1996</v>
      </c>
      <c r="J71" s="1">
        <v>1997</v>
      </c>
      <c r="K71" s="1">
        <v>1998</v>
      </c>
      <c r="L71" s="1">
        <v>1999</v>
      </c>
      <c r="M71" s="1">
        <v>2000</v>
      </c>
      <c r="N71" s="1">
        <v>2001</v>
      </c>
      <c r="O71" s="1">
        <v>2002</v>
      </c>
      <c r="P71" s="1">
        <v>2003</v>
      </c>
      <c r="Q71" s="1">
        <v>2004</v>
      </c>
      <c r="R71" s="1">
        <v>2005</v>
      </c>
      <c r="S71" s="1">
        <v>2006</v>
      </c>
      <c r="T71" s="1">
        <v>2007</v>
      </c>
      <c r="U71" s="1">
        <v>2008</v>
      </c>
      <c r="V71" s="1">
        <v>2009</v>
      </c>
      <c r="W71" s="1">
        <v>2010</v>
      </c>
    </row>
    <row r="72" spans="1:23" ht="15.75">
      <c r="B72" s="10" t="s">
        <v>31</v>
      </c>
      <c r="C72" s="31">
        <f>AVERAGE(D72:W72)</f>
        <v>0</v>
      </c>
      <c r="D72" s="30">
        <f t="shared" ref="D72:W72" si="23">(D13/D$10)*100</f>
        <v>0</v>
      </c>
      <c r="E72" s="30">
        <f t="shared" si="23"/>
        <v>0</v>
      </c>
      <c r="F72" s="30">
        <f t="shared" si="23"/>
        <v>0</v>
      </c>
      <c r="G72" s="30">
        <f t="shared" si="23"/>
        <v>0</v>
      </c>
      <c r="H72" s="30">
        <f t="shared" si="23"/>
        <v>0</v>
      </c>
      <c r="I72" s="30">
        <f t="shared" si="23"/>
        <v>0</v>
      </c>
      <c r="J72" s="30">
        <f t="shared" si="23"/>
        <v>0</v>
      </c>
      <c r="K72" s="30">
        <f t="shared" si="23"/>
        <v>0</v>
      </c>
      <c r="L72" s="30">
        <f t="shared" si="23"/>
        <v>0</v>
      </c>
      <c r="M72" s="30">
        <f t="shared" si="23"/>
        <v>0</v>
      </c>
      <c r="N72" s="30">
        <f t="shared" si="23"/>
        <v>0</v>
      </c>
      <c r="O72" s="30">
        <f t="shared" si="23"/>
        <v>0</v>
      </c>
      <c r="P72" s="30">
        <f t="shared" si="23"/>
        <v>0</v>
      </c>
      <c r="Q72" s="30">
        <f t="shared" si="23"/>
        <v>0</v>
      </c>
      <c r="R72" s="30">
        <f t="shared" si="23"/>
        <v>0</v>
      </c>
      <c r="S72" s="30">
        <f t="shared" si="23"/>
        <v>0</v>
      </c>
      <c r="T72" s="30">
        <f t="shared" si="23"/>
        <v>0</v>
      </c>
      <c r="U72" s="30">
        <f t="shared" si="23"/>
        <v>0</v>
      </c>
      <c r="V72" s="30">
        <f t="shared" si="23"/>
        <v>0</v>
      </c>
      <c r="W72" s="30">
        <f t="shared" si="23"/>
        <v>0</v>
      </c>
    </row>
    <row r="73" spans="1:23" ht="15.75">
      <c r="A73" s="36"/>
      <c r="B73" s="10" t="s">
        <v>11</v>
      </c>
      <c r="C73" s="31">
        <f>AVERAGE(D73:W73)</f>
        <v>76.506533184200833</v>
      </c>
      <c r="D73" s="30">
        <f t="shared" ref="D73:W73" si="24">(D16/D$10)*100</f>
        <v>70.68391672879261</v>
      </c>
      <c r="E73" s="30">
        <f t="shared" si="24"/>
        <v>71.370213282692546</v>
      </c>
      <c r="F73" s="30">
        <f>(F16/F$10)*100</f>
        <v>72.019468396120217</v>
      </c>
      <c r="G73" s="30">
        <f t="shared" si="24"/>
        <v>72.643076684179988</v>
      </c>
      <c r="H73" s="30">
        <f t="shared" si="24"/>
        <v>73.261536235563412</v>
      </c>
      <c r="I73" s="30">
        <f t="shared" si="24"/>
        <v>73.864801413808649</v>
      </c>
      <c r="J73" s="30">
        <f t="shared" si="24"/>
        <v>74.485374529686794</v>
      </c>
      <c r="K73" s="30">
        <f t="shared" si="24"/>
        <v>75.083509240362218</v>
      </c>
      <c r="L73" s="30">
        <f t="shared" si="24"/>
        <v>75.651886628262332</v>
      </c>
      <c r="M73" s="30">
        <f t="shared" si="24"/>
        <v>76.20776622825484</v>
      </c>
      <c r="N73" s="30">
        <f t="shared" si="24"/>
        <v>76.799895090228077</v>
      </c>
      <c r="O73" s="30">
        <f t="shared" si="24"/>
        <v>77.419935159391869</v>
      </c>
      <c r="P73" s="30">
        <f t="shared" si="24"/>
        <v>78.039446163127479</v>
      </c>
      <c r="Q73" s="30">
        <f t="shared" si="24"/>
        <v>78.647252663253923</v>
      </c>
      <c r="R73" s="30">
        <f t="shared" si="24"/>
        <v>79.226283327069837</v>
      </c>
      <c r="S73" s="30">
        <f t="shared" si="24"/>
        <v>79.814617120425225</v>
      </c>
      <c r="T73" s="30">
        <f t="shared" si="24"/>
        <v>80.392909726524323</v>
      </c>
      <c r="U73" s="30">
        <f t="shared" si="24"/>
        <v>80.959591177460084</v>
      </c>
      <c r="V73" s="30">
        <f t="shared" si="24"/>
        <v>81.509580558289045</v>
      </c>
      <c r="W73" s="30">
        <f t="shared" si="24"/>
        <v>82.049603330522942</v>
      </c>
    </row>
    <row r="74" spans="1:23" ht="15.75">
      <c r="A74" s="36"/>
      <c r="B74" s="10" t="s">
        <v>12</v>
      </c>
      <c r="C74" s="31">
        <f>AVERAGE(D74:W74)</f>
        <v>23.493466815799184</v>
      </c>
      <c r="D74" s="30">
        <f t="shared" ref="D74:W74" si="25">(D19/D$10)*100</f>
        <v>29.316083271207393</v>
      </c>
      <c r="E74" s="30">
        <f t="shared" si="25"/>
        <v>28.629786717307443</v>
      </c>
      <c r="F74" s="30">
        <f t="shared" si="25"/>
        <v>27.980531603879783</v>
      </c>
      <c r="G74" s="30">
        <f>(G19/G$10)*100</f>
        <v>27.356923315820019</v>
      </c>
      <c r="H74" s="30">
        <f t="shared" si="25"/>
        <v>26.738463764436581</v>
      </c>
      <c r="I74" s="30">
        <f t="shared" si="25"/>
        <v>26.135198586191351</v>
      </c>
      <c r="J74" s="30">
        <f t="shared" si="25"/>
        <v>25.514625470313224</v>
      </c>
      <c r="K74" s="30">
        <f t="shared" si="25"/>
        <v>24.916490759637789</v>
      </c>
      <c r="L74" s="30">
        <f t="shared" si="25"/>
        <v>24.348113371737661</v>
      </c>
      <c r="M74" s="30">
        <f t="shared" si="25"/>
        <v>23.792233771745153</v>
      </c>
      <c r="N74" s="30">
        <f t="shared" si="25"/>
        <v>23.20010490977193</v>
      </c>
      <c r="O74" s="30">
        <f t="shared" si="25"/>
        <v>22.580064840608127</v>
      </c>
      <c r="P74" s="30">
        <f t="shared" si="25"/>
        <v>21.960553836872528</v>
      </c>
      <c r="Q74" s="30">
        <f t="shared" si="25"/>
        <v>21.352747336746074</v>
      </c>
      <c r="R74" s="30">
        <f t="shared" si="25"/>
        <v>20.773716672930163</v>
      </c>
      <c r="S74" s="30">
        <f t="shared" si="25"/>
        <v>20.185382879574775</v>
      </c>
      <c r="T74" s="30">
        <f t="shared" si="25"/>
        <v>19.607090273475681</v>
      </c>
      <c r="U74" s="30">
        <f t="shared" si="25"/>
        <v>19.040408822539913</v>
      </c>
      <c r="V74" s="30">
        <f t="shared" si="25"/>
        <v>18.490419441710962</v>
      </c>
      <c r="W74" s="30">
        <f t="shared" si="25"/>
        <v>17.950396669477044</v>
      </c>
    </row>
    <row r="75" spans="1:23" ht="15.75">
      <c r="A75" s="36"/>
      <c r="B75" s="10" t="s">
        <v>16</v>
      </c>
      <c r="C75" s="31">
        <f>AVERAGE(D75:W75)</f>
        <v>0</v>
      </c>
      <c r="D75" s="35">
        <f t="shared" ref="D75:W75" si="26">(D23/D$10)*100</f>
        <v>0</v>
      </c>
      <c r="E75" s="35">
        <f t="shared" si="26"/>
        <v>0</v>
      </c>
      <c r="F75" s="35">
        <f t="shared" si="26"/>
        <v>0</v>
      </c>
      <c r="G75" s="35">
        <f t="shared" si="26"/>
        <v>0</v>
      </c>
      <c r="H75" s="35">
        <f t="shared" si="26"/>
        <v>0</v>
      </c>
      <c r="I75" s="35">
        <f t="shared" si="26"/>
        <v>0</v>
      </c>
      <c r="J75" s="35">
        <f t="shared" si="26"/>
        <v>0</v>
      </c>
      <c r="K75" s="35">
        <f t="shared" si="26"/>
        <v>0</v>
      </c>
      <c r="L75" s="35">
        <f t="shared" si="26"/>
        <v>0</v>
      </c>
      <c r="M75" s="35">
        <f t="shared" si="26"/>
        <v>0</v>
      </c>
      <c r="N75" s="35">
        <f t="shared" si="26"/>
        <v>0</v>
      </c>
      <c r="O75" s="35">
        <f t="shared" si="26"/>
        <v>0</v>
      </c>
      <c r="P75" s="35">
        <f t="shared" si="26"/>
        <v>0</v>
      </c>
      <c r="Q75" s="35">
        <f t="shared" si="26"/>
        <v>0</v>
      </c>
      <c r="R75" s="35">
        <f t="shared" si="26"/>
        <v>0</v>
      </c>
      <c r="S75" s="35">
        <f t="shared" si="26"/>
        <v>0</v>
      </c>
      <c r="T75" s="35">
        <f t="shared" si="26"/>
        <v>0</v>
      </c>
      <c r="U75" s="35">
        <f t="shared" si="26"/>
        <v>0</v>
      </c>
      <c r="V75" s="35">
        <f t="shared" si="26"/>
        <v>0</v>
      </c>
      <c r="W75" s="35">
        <f t="shared" si="26"/>
        <v>0</v>
      </c>
    </row>
    <row r="76" spans="1:23">
      <c r="C76" s="31"/>
    </row>
    <row r="147" spans="4:23">
      <c r="D147">
        <v>3797688729.3141308</v>
      </c>
      <c r="E147">
        <v>3308851029.3600602</v>
      </c>
      <c r="F147">
        <v>3663681509.61554</v>
      </c>
      <c r="G147">
        <v>4181278356.375061</v>
      </c>
      <c r="H147">
        <v>4884073539.2165956</v>
      </c>
      <c r="I147">
        <v>5307747650.082901</v>
      </c>
      <c r="J147">
        <v>6009457896.2052202</v>
      </c>
      <c r="K147">
        <v>6529278289.6713943</v>
      </c>
      <c r="L147">
        <v>7490425881.9566364</v>
      </c>
      <c r="M147">
        <v>7680354194.3055563</v>
      </c>
      <c r="N147">
        <v>7788164124.3027868</v>
      </c>
      <c r="O147">
        <v>7830090208.1905994</v>
      </c>
      <c r="P147">
        <v>8394989022.6790047</v>
      </c>
      <c r="Q147">
        <v>8812200842.4197445</v>
      </c>
      <c r="R147">
        <v>9074475292.0036488</v>
      </c>
      <c r="S147">
        <v>10024116853.748249</v>
      </c>
      <c r="T147">
        <v>11363702519.02084</v>
      </c>
      <c r="U147">
        <v>12231540932.127199</v>
      </c>
      <c r="V147">
        <v>9377730124.3350372</v>
      </c>
      <c r="W147">
        <v>8598314767.8492184</v>
      </c>
    </row>
    <row r="164" spans="4:23">
      <c r="D164">
        <v>16.733127809502903</v>
      </c>
      <c r="E164">
        <v>16.580501480349163</v>
      </c>
      <c r="F164">
        <v>16.468023097101014</v>
      </c>
      <c r="G164">
        <v>16.43996401359318</v>
      </c>
      <c r="H164">
        <v>16.499187467504473</v>
      </c>
      <c r="I164">
        <v>16.376617331615748</v>
      </c>
      <c r="J164">
        <v>16.247920735025762</v>
      </c>
      <c r="K164">
        <v>16.177332794073326</v>
      </c>
      <c r="L164">
        <v>16.040194576334379</v>
      </c>
      <c r="M164">
        <v>16.10529240579411</v>
      </c>
      <c r="N164">
        <v>16.092630373570319</v>
      </c>
      <c r="O164">
        <v>16.184894687224606</v>
      </c>
      <c r="P164">
        <v>16.259426870040112</v>
      </c>
      <c r="Q164">
        <v>16.258761154313685</v>
      </c>
      <c r="R164">
        <v>16.530787897850022</v>
      </c>
      <c r="S164">
        <v>16.734793831940237</v>
      </c>
      <c r="T164">
        <v>16.928355379414334</v>
      </c>
      <c r="U164">
        <v>17.05475854690442</v>
      </c>
      <c r="V164">
        <v>17.209082467406947</v>
      </c>
      <c r="W164">
        <v>17.328619598725297</v>
      </c>
    </row>
    <row r="166" spans="4:23">
      <c r="D166">
        <v>112215.13703894158</v>
      </c>
      <c r="E166">
        <v>111749.48350308472</v>
      </c>
      <c r="F166">
        <v>111402.43170884353</v>
      </c>
      <c r="G166">
        <v>111315.33712832928</v>
      </c>
      <c r="H166">
        <v>111498.92184381305</v>
      </c>
      <c r="I166">
        <v>111117.94534658678</v>
      </c>
      <c r="J166">
        <v>110713.63156992324</v>
      </c>
      <c r="K166">
        <v>110489.98678528714</v>
      </c>
      <c r="L166">
        <v>110051.6351021747</v>
      </c>
      <c r="M166">
        <v>110260.35241150206</v>
      </c>
      <c r="N166">
        <v>110219.8456982127</v>
      </c>
      <c r="O166">
        <v>110514.00946538913</v>
      </c>
      <c r="P166">
        <v>110749.95959930889</v>
      </c>
      <c r="Q166">
        <v>110747.85872008371</v>
      </c>
      <c r="R166">
        <v>111596.50145306997</v>
      </c>
      <c r="S166">
        <v>112220.18671354346</v>
      </c>
      <c r="T166">
        <v>112802.02609773361</v>
      </c>
      <c r="U166">
        <v>113176.85530396779</v>
      </c>
      <c r="V166">
        <v>113629.0528635985</v>
      </c>
      <c r="W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Wealth_SVN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2014-12-03T14:47:17Z</dcterms:modified>
</cp:coreProperties>
</file>