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SLE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<sst xmlns="http://schemas.openxmlformats.org/spreadsheetml/2006/main" count="95" uniqueCount="65">
  <si>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</si>
  <si>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</si>
  <si>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</si>
  <si>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</si>
  <si>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</si>
  <si>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</si>
  <si>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</si>
  <si>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</si>
  <si>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</si>
  <si>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</si>
  <si>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</si>
  <si>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</si>
  <si>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</si>
  <si>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</si>
  <si>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</si>
  <si>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</si>
  <si>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</si>
  <si>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</si>
  <si>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</si>
  <si>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</si>
  <si>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</si>
  <si>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</si>
  <si>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</si>
  <si>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</si>
  <si>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</si>
  <si>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</si>
  <si>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</si>
  <si>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</si>
  <si>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</si>
  <si>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</si>
  <si>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</si>
  <si>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</si>
  <si>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</si>
  <si>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</si>
  <si>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</si>
  <si>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</si>
  <si>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</si>
  <si>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</si>
  <si>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</si>
  <si>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</si>
  <si>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</si>
  <si>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</si>
  <si>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</si>
  <si>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</si>
  <si>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</si>
  <si>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</si>
  <si>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</si>
  <si>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</si>
  <si>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</si>
  <si>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</si>
  <si>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</si>
  <si>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</si>
  <si>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</si>
  <si>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</si>
  <si>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</si>
  <si>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</si>
  <si>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</si>
  <si>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</si>
  <si>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</si>
  <si>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</si>
  <si>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</si>
  <si>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</si>
  <si>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</si>
  <si>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Sierra Leone</t>
  </si>
  <si>
    <t>SLE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</si>
</sst>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Wealth_SLE!$B$54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Wealth_SLE!$D$52:$X$52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Wealth_SLE!$D$54:$X$54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0.98120614897512226</c:v>
                </c:pt>
                <c:pt idx="2">
                  <c:v>3.2767223777413923</c:v>
                </c:pt>
                <c:pt idx="3">
                  <c:v>2.8627239549062766</c:v>
                </c:pt>
                <c:pt idx="4">
                  <c:v>4.5168107209377695</c:v>
                </c:pt>
                <c:pt idx="5">
                  <c:v>3.9139738983516414</c:v>
                </c:pt>
                <c:pt idx="6">
                  <c:v>3.5335151323315994</c:v>
                </c:pt>
                <c:pt idx="7">
                  <c:v>0.7169829142038564</c:v>
                </c:pt>
                <c:pt idx="8">
                  <c:v>-2.3924101501255901</c:v>
                </c:pt>
                <c:pt idx="9">
                  <c:v>-6.700000041414178</c:v>
                </c:pt>
                <c:pt idx="10">
                  <c:v>-10.461770477784594</c:v>
                </c:pt>
                <c:pt idx="11">
                  <c:v>-14.289739152753411</c:v>
                </c:pt>
                <c:pt idx="12">
                  <c:v>-17.106671564791075</c:v>
                </c:pt>
                <c:pt idx="13">
                  <c:v>-17.793287333821862</c:v>
                </c:pt>
                <c:pt idx="14">
                  <c:v>-17.876885955028932</c:v>
                </c:pt>
                <c:pt idx="15">
                  <c:v>-15.874074784397841</c:v>
                </c:pt>
                <c:pt idx="16">
                  <c:v>-14.095685385110846</c:v>
                </c:pt>
                <c:pt idx="17">
                  <c:v>-12.546751612005169</c:v>
                </c:pt>
                <c:pt idx="18">
                  <c:v>-11.209654499351618</c:v>
                </c:pt>
                <c:pt idx="19">
                  <c:v>-9.6695636228671731</c:v>
                </c:pt>
                <c:pt idx="20" formatCode="_(* #,##0.0000_);_(* \(#,##0.0000\);_(* &quot;-&quot;??_);_(@_)">
                  <c:v>-6.6438451301293222</c:v>
                </c:pt>
              </c:numCache>
            </c:numRef>
          </c:val>
        </c:ser>
        <c:ser>
          <c:idx val="1"/>
          <c:order val="1"/>
          <c:tx>
            <c:strRef>
              <c:f>Wealth_SLE!$B$55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Wealth_SLE!$D$52:$X$52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Wealth_SLE!$D$55:$X$55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0.5937592396014546</c:v>
                </c:pt>
                <c:pt idx="2">
                  <c:v>1.3894955591121416</c:v>
                </c:pt>
                <c:pt idx="3">
                  <c:v>2.0418196243612963</c:v>
                </c:pt>
                <c:pt idx="4">
                  <c:v>-0.94436171461701468</c:v>
                </c:pt>
                <c:pt idx="5">
                  <c:v>-0.24606418792453288</c:v>
                </c:pt>
                <c:pt idx="6">
                  <c:v>-6.4757895582845393E-2</c:v>
                </c:pt>
                <c:pt idx="7">
                  <c:v>0.50286512459483124</c:v>
                </c:pt>
                <c:pt idx="8">
                  <c:v>1.0653998157320599</c:v>
                </c:pt>
                <c:pt idx="9">
                  <c:v>1.6052458431365046</c:v>
                </c:pt>
                <c:pt idx="10">
                  <c:v>1.8611552670829701</c:v>
                </c:pt>
                <c:pt idx="11">
                  <c:v>2.672136609817044</c:v>
                </c:pt>
                <c:pt idx="12">
                  <c:v>3.5438413224685439</c:v>
                </c:pt>
                <c:pt idx="13">
                  <c:v>4.5773781308829697</c:v>
                </c:pt>
                <c:pt idx="14">
                  <c:v>5.9858494175020427</c:v>
                </c:pt>
                <c:pt idx="15">
                  <c:v>7.2433019468984172</c:v>
                </c:pt>
                <c:pt idx="16">
                  <c:v>8.1575996260960792</c:v>
                </c:pt>
                <c:pt idx="17">
                  <c:v>4.8749207675407469</c:v>
                </c:pt>
                <c:pt idx="18">
                  <c:v>5.8975281420671877</c:v>
                </c:pt>
                <c:pt idx="19">
                  <c:v>7.0566943344082533</c:v>
                </c:pt>
                <c:pt idx="20">
                  <c:v>8.3391898667377617</c:v>
                </c:pt>
              </c:numCache>
            </c:numRef>
          </c:val>
        </c:ser>
        <c:ser>
          <c:idx val="2"/>
          <c:order val="2"/>
          <c:tx>
            <c:strRef>
              <c:f>Wealth_SLE!$B$56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Wealth_SLE!$D$52:$X$52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Wealth_SLE!$D$56:$X$56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-1.1296633337955053</c:v>
                </c:pt>
                <c:pt idx="2">
                  <c:v>-1.5279769465966431</c:v>
                </c:pt>
                <c:pt idx="3">
                  <c:v>-1.5075111735452285</c:v>
                </c:pt>
                <c:pt idx="4">
                  <c:v>-1.5105825760074354</c:v>
                </c:pt>
                <c:pt idx="5">
                  <c:v>-1.8943241315390158</c:v>
                </c:pt>
                <c:pt idx="6">
                  <c:v>-2.6954126827177571</c:v>
                </c:pt>
                <c:pt idx="7">
                  <c:v>-3.8834612085549391</c:v>
                </c:pt>
                <c:pt idx="8">
                  <c:v>-5.6509175487392866</c:v>
                </c:pt>
                <c:pt idx="9">
                  <c:v>-8.1768787486204637</c:v>
                </c:pt>
                <c:pt idx="10">
                  <c:v>-11.480522797170178</c:v>
                </c:pt>
                <c:pt idx="11">
                  <c:v>-15.488440678731196</c:v>
                </c:pt>
                <c:pt idx="12">
                  <c:v>-19.941721339628661</c:v>
                </c:pt>
                <c:pt idx="13">
                  <c:v>-24.380345924092673</c:v>
                </c:pt>
                <c:pt idx="14">
                  <c:v>-28.382152630408729</c:v>
                </c:pt>
                <c:pt idx="15">
                  <c:v>-31.765923552076714</c:v>
                </c:pt>
                <c:pt idx="16">
                  <c:v>-34.537227114788415</c:v>
                </c:pt>
                <c:pt idx="17">
                  <c:v>-36.869310571548631</c:v>
                </c:pt>
                <c:pt idx="18">
                  <c:v>-38.890873087958155</c:v>
                </c:pt>
                <c:pt idx="19">
                  <c:v>-40.74941893414411</c:v>
                </c:pt>
                <c:pt idx="20">
                  <c:v>-42.537960226124184</c:v>
                </c:pt>
              </c:numCache>
            </c:numRef>
          </c:val>
        </c:ser>
        <c:ser>
          <c:idx val="4"/>
          <c:order val="3"/>
          <c:tx>
            <c:strRef>
              <c:f>Wealth_SLE!$B$53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Wealth_SLE!$D$52:$X$52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Wealth_SLE!$D$53:$X$53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-0.20068494326004327</c:v>
                </c:pt>
                <c:pt idx="2">
                  <c:v>8.434744697023433E-2</c:v>
                </c:pt>
                <c:pt idx="3">
                  <c:v>0.40642945540718678</c:v>
                </c:pt>
                <c:pt idx="4">
                  <c:v>-1.0333320577188165</c:v>
                </c:pt>
                <c:pt idx="5">
                  <c:v>-0.88363391172758821</c:v>
                </c:pt>
                <c:pt idx="6">
                  <c:v>-1.1804238265877953</c:v>
                </c:pt>
                <c:pt idx="7">
                  <c:v>-1.5439945143216671</c:v>
                </c:pt>
                <c:pt idx="8">
                  <c:v>-2.1908432803486311</c:v>
                </c:pt>
                <c:pt idx="9">
                  <c:v>-3.2428196330761883</c:v>
                </c:pt>
                <c:pt idx="10">
                  <c:v>-4.7831513732888293</c:v>
                </c:pt>
                <c:pt idx="11">
                  <c:v>-6.3781006512772187</c:v>
                </c:pt>
                <c:pt idx="12">
                  <c:v>-8.1186346725042426</c:v>
                </c:pt>
                <c:pt idx="13">
                  <c:v>-9.7027555153942799</c:v>
                </c:pt>
                <c:pt idx="14">
                  <c:v>-10.875610214917774</c:v>
                </c:pt>
                <c:pt idx="15">
                  <c:v>-11.767230525076632</c:v>
                </c:pt>
                <c:pt idx="16">
                  <c:v>-12.550734592156465</c:v>
                </c:pt>
                <c:pt idx="17">
                  <c:v>-15.232485974281328</c:v>
                </c:pt>
                <c:pt idx="18">
                  <c:v>-15.625076299692275</c:v>
                </c:pt>
                <c:pt idx="19">
                  <c:v>-15.866576906657881</c:v>
                </c:pt>
                <c:pt idx="20">
                  <c:v>-15.965776101206375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Wealth_SLE!$D$64:$X$64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-8.3085271908845844</c:v>
                </c:pt>
                <c:pt idx="2">
                  <c:v>-16.825742478802752</c:v>
                </c:pt>
                <c:pt idx="3">
                  <c:v>-16.09071577756832</c:v>
                </c:pt>
                <c:pt idx="4">
                  <c:v>-12.449178674697913</c:v>
                </c:pt>
                <c:pt idx="5">
                  <c:v>-20.888631870101872</c:v>
                </c:pt>
                <c:pt idx="6">
                  <c:v>-40.494862274690959</c:v>
                </c:pt>
                <c:pt idx="7">
                  <c:v>-51.159557793174429</c:v>
                </c:pt>
                <c:pt idx="8">
                  <c:v>-52.058844197253663</c:v>
                </c:pt>
                <c:pt idx="9">
                  <c:v>-56.767746978180945</c:v>
                </c:pt>
                <c:pt idx="10">
                  <c:v>-56.365882230649866</c:v>
                </c:pt>
                <c:pt idx="11">
                  <c:v>-50.363281031028308</c:v>
                </c:pt>
                <c:pt idx="12">
                  <c:v>-43.958416518434504</c:v>
                </c:pt>
                <c:pt idx="13">
                  <c:v>-40.801565280281018</c:v>
                </c:pt>
                <c:pt idx="14">
                  <c:v>-38.047705388210318</c:v>
                </c:pt>
                <c:pt idx="15">
                  <c:v>-35.985606122499782</c:v>
                </c:pt>
                <c:pt idx="16">
                  <c:v>-34.128502574896572</c:v>
                </c:pt>
                <c:pt idx="17">
                  <c:v>-33.199290234136036</c:v>
                </c:pt>
                <c:pt idx="18">
                  <c:v>-31.728632322584449</c:v>
                </c:pt>
                <c:pt idx="19">
                  <c:v>-29.992083457981444</c:v>
                </c:pt>
                <c:pt idx="20">
                  <c:v>-28.189311849293741</c:v>
                </c:pt>
              </c:numCache>
            </c:numRef>
          </c:val>
        </c:ser>
        <c:marker val="1"/>
        <c:axId val="77016064"/>
        <c:axId val="77030144"/>
      </c:lineChart>
      <c:catAx>
        <c:axId val="7701606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030144"/>
        <c:crosses val="autoZero"/>
        <c:auto val="1"/>
        <c:lblAlgn val="ctr"/>
        <c:lblOffset val="100"/>
      </c:catAx>
      <c:valAx>
        <c:axId val="770301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01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Wealth_SLE!$B$40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Wealth_SLE!$D$38:$X$38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Wealth_SLE!$D$40:$X$40</c:f>
              <c:numCache>
                <c:formatCode>_(* #,##0_);_(* \(#,##0\);_(* "-"??_);_(@_)</c:formatCode>
                <c:ptCount val="21"/>
                <c:pt idx="0">
                  <c:v>285.71052549860661</c:v>
                </c:pt>
                <c:pt idx="1">
                  <c:v>288.51393474306809</c:v>
                </c:pt>
                <c:pt idx="2">
                  <c:v>295.072466223182</c:v>
                </c:pt>
                <c:pt idx="3">
                  <c:v>293.88962915374384</c:v>
                </c:pt>
                <c:pt idx="4">
                  <c:v>298.61552914517534</c:v>
                </c:pt>
                <c:pt idx="5">
                  <c:v>296.89316089146541</c:v>
                </c:pt>
                <c:pt idx="6">
                  <c:v>295.80615015176403</c:v>
                </c:pt>
                <c:pt idx="7">
                  <c:v>287.75902115051366</c:v>
                </c:pt>
                <c:pt idx="8">
                  <c:v>278.87515788660079</c:v>
                </c:pt>
                <c:pt idx="9">
                  <c:v>266.5679201718753</c:v>
                </c:pt>
                <c:pt idx="10">
                  <c:v>255.82014609007015</c:v>
                </c:pt>
                <c:pt idx="11">
                  <c:v>244.8832366728947</c:v>
                </c:pt>
                <c:pt idx="12">
                  <c:v>236.83496427552132</c:v>
                </c:pt>
                <c:pt idx="13">
                  <c:v>234.87323075366717</c:v>
                </c:pt>
                <c:pt idx="14">
                  <c:v>234.63438069370685</c:v>
                </c:pt>
                <c:pt idx="15">
                  <c:v>240.35662301406174</c:v>
                </c:pt>
                <c:pt idx="16">
                  <c:v>245.43766871217613</c:v>
                </c:pt>
                <c:pt idx="17">
                  <c:v>249.86313553494173</c:v>
                </c:pt>
                <c:pt idx="18">
                  <c:v>253.68336272193091</c:v>
                </c:pt>
                <c:pt idx="19">
                  <c:v>258.08356445829071</c:v>
                </c:pt>
                <c:pt idx="20">
                  <c:v>266.72836066400055</c:v>
                </c:pt>
              </c:numCache>
            </c:numRef>
          </c:val>
        </c:ser>
        <c:ser>
          <c:idx val="1"/>
          <c:order val="1"/>
          <c:tx>
            <c:strRef>
              <c:f>Wealth_SLE!$B$41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Wealth_SLE!$D$38:$X$38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Wealth_SLE!$D$41:$X$41</c:f>
              <c:numCache>
                <c:formatCode>General</c:formatCode>
                <c:ptCount val="21"/>
                <c:pt idx="0">
                  <c:v>4424.8468687722816</c:v>
                </c:pt>
                <c:pt idx="1">
                  <c:v>4451.1198058938326</c:v>
                </c:pt>
                <c:pt idx="2">
                  <c:v>4486.329919511385</c:v>
                </c:pt>
                <c:pt idx="3">
                  <c:v>4515.19426048681</c:v>
                </c:pt>
                <c:pt idx="4">
                  <c:v>4383.0603090131663</c:v>
                </c:pt>
                <c:pt idx="5">
                  <c:v>4413.958905257733</c:v>
                </c:pt>
                <c:pt idx="6">
                  <c:v>4421.9814310573011</c:v>
                </c:pt>
                <c:pt idx="7">
                  <c:v>4447.0978804920642</c:v>
                </c:pt>
                <c:pt idx="8">
                  <c:v>4471.9891791586069</c:v>
                </c:pt>
                <c:pt idx="9">
                  <c:v>4495.8765391984043</c:v>
                </c:pt>
                <c:pt idx="10">
                  <c:v>4507.2001393307928</c:v>
                </c:pt>
                <c:pt idx="11">
                  <c:v>4543.0848218810888</c:v>
                </c:pt>
                <c:pt idx="12">
                  <c:v>4581.6564205637897</c:v>
                </c:pt>
                <c:pt idx="13">
                  <c:v>4627.388841668524</c:v>
                </c:pt>
                <c:pt idx="14">
                  <c:v>4689.711539292045</c:v>
                </c:pt>
                <c:pt idx="15">
                  <c:v>4745.3518881653381</c:v>
                </c:pt>
                <c:pt idx="16">
                  <c:v>4785.808160394573</c:v>
                </c:pt>
                <c:pt idx="17">
                  <c:v>4640.5546477099379</c:v>
                </c:pt>
                <c:pt idx="18">
                  <c:v>4685.8034581015054</c:v>
                </c:pt>
                <c:pt idx="19">
                  <c:v>4737.0947870671762</c:v>
                </c:pt>
                <c:pt idx="20">
                  <c:v>4793.8432504716029</c:v>
                </c:pt>
              </c:numCache>
            </c:numRef>
          </c:val>
        </c:ser>
        <c:ser>
          <c:idx val="2"/>
          <c:order val="2"/>
          <c:tx>
            <c:strRef>
              <c:f>Wealth_SLE!$B$42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Wealth_SLE!$D$38:$X$38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Wealth_SLE!$D$42:$X$42</c:f>
              <c:numCache>
                <c:formatCode>_(* #,##0_);_(* \(#,##0\);_(* "-"??_);_(@_)</c:formatCode>
                <c:ptCount val="21"/>
                <c:pt idx="0">
                  <c:v>4147.5373585092366</c:v>
                </c:pt>
                <c:pt idx="1">
                  <c:v>4100.684149714687</c:v>
                </c:pt>
                <c:pt idx="2">
                  <c:v>4084.1639438197321</c:v>
                </c:pt>
                <c:pt idx="3">
                  <c:v>4085.0127694027474</c:v>
                </c:pt>
                <c:pt idx="4">
                  <c:v>4084.8853818381972</c:v>
                </c:pt>
                <c:pt idx="5">
                  <c:v>4068.9695574624002</c:v>
                </c:pt>
                <c:pt idx="6">
                  <c:v>4035.7441105275216</c:v>
                </c:pt>
                <c:pt idx="7">
                  <c:v>3986.4693540812063</c:v>
                </c:pt>
                <c:pt idx="8">
                  <c:v>3913.1634420767205</c:v>
                </c:pt>
                <c:pt idx="9">
                  <c:v>3808.3982576502003</c:v>
                </c:pt>
                <c:pt idx="10">
                  <c:v>3671.3783865444339</c:v>
                </c:pt>
                <c:pt idx="11">
                  <c:v>3505.1484951083185</c:v>
                </c:pt>
                <c:pt idx="12">
                  <c:v>3320.4470160183291</c:v>
                </c:pt>
                <c:pt idx="13">
                  <c:v>3136.353403173709</c:v>
                </c:pt>
                <c:pt idx="14">
                  <c:v>2970.3769750139227</c:v>
                </c:pt>
                <c:pt idx="15">
                  <c:v>2830.0338119113708</c:v>
                </c:pt>
                <c:pt idx="16">
                  <c:v>2715.0929613302055</c:v>
                </c:pt>
                <c:pt idx="17">
                  <c:v>2618.3689287294619</c:v>
                </c:pt>
                <c:pt idx="18">
                  <c:v>2534.5238681357573</c:v>
                </c:pt>
                <c:pt idx="19">
                  <c:v>2457.4399848401731</c:v>
                </c:pt>
                <c:pt idx="20">
                  <c:v>2383.2595665829358</c:v>
                </c:pt>
              </c:numCache>
            </c:numRef>
          </c:val>
        </c:ser>
        <c:overlap val="100"/>
        <c:axId val="77735424"/>
        <c:axId val="77736960"/>
      </c:barChart>
      <c:catAx>
        <c:axId val="7773542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736960"/>
        <c:crosses val="autoZero"/>
        <c:auto val="1"/>
        <c:lblAlgn val="ctr"/>
        <c:lblOffset val="100"/>
      </c:catAx>
      <c:valAx>
        <c:axId val="7773696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73542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Wealth_SLE!$B$67:$B$69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Wealth_SLE!$C$67:$C$69</c:f>
              <c:numCache>
                <c:formatCode>_(* #,##0_);_(* \(#,##0\);_(* "-"??_);_(@_)</c:formatCode>
                <c:ptCount val="3"/>
                <c:pt idx="0">
                  <c:v>3.2253912695676608</c:v>
                </c:pt>
                <c:pt idx="1">
                  <c:v>55.440356273985692</c:v>
                </c:pt>
                <c:pt idx="2">
                  <c:v>41.334252456446642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Wealth_SLE!$B$72:$B$75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Wealth_SLE!$C$72:$C$75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35269097750.542496</v>
      </c>
      <c r="E7" s="13">
        <f t="shared" ref="E7:X7" si="0">+E8+E9+E10</f>
        <v>35319633664.142799</v>
      </c>
      <c r="F7" s="13">
        <f t="shared" si="0"/>
        <v>35280991083.476791</v>
      </c>
      <c r="G7" s="13">
        <f t="shared" si="0"/>
        <v>35103531987.295174</v>
      </c>
      <c r="H7" s="13">
        <f t="shared" si="0"/>
        <v>34321665769.326973</v>
      </c>
      <c r="I7" s="13">
        <f t="shared" si="0"/>
        <v>34226931764.087379</v>
      </c>
      <c r="J7" s="13">
        <f t="shared" si="0"/>
        <v>34122815909.49865</v>
      </c>
      <c r="K7" s="13">
        <f t="shared" si="0"/>
        <v>34132488861.827324</v>
      </c>
      <c r="L7" s="13">
        <f t="shared" si="0"/>
        <v>34255009950.453262</v>
      </c>
      <c r="M7" s="13">
        <f t="shared" si="0"/>
        <v>34525582883.264915</v>
      </c>
      <c r="N7" s="13">
        <f t="shared" si="0"/>
        <v>34944683653.799507</v>
      </c>
      <c r="O7" s="13">
        <f t="shared" si="0"/>
        <v>35692329679.479485</v>
      </c>
      <c r="P7" s="13">
        <f t="shared" si="0"/>
        <v>36670109049.140091</v>
      </c>
      <c r="Q7" s="13">
        <f t="shared" si="0"/>
        <v>37833611171.878113</v>
      </c>
      <c r="R7" s="13">
        <f t="shared" si="0"/>
        <v>39095725668.906303</v>
      </c>
      <c r="S7" s="13">
        <f t="shared" si="0"/>
        <v>40277920038.797295</v>
      </c>
      <c r="T7" s="13">
        <f t="shared" si="0"/>
        <v>41267566403.977386</v>
      </c>
      <c r="U7" s="13">
        <f t="shared" si="0"/>
        <v>41135303647.555199</v>
      </c>
      <c r="V7" s="13">
        <f t="shared" si="0"/>
        <v>41945112133.817856</v>
      </c>
      <c r="W7" s="13">
        <f t="shared" si="0"/>
        <v>42772760249.574974</v>
      </c>
      <c r="X7" s="13">
        <f t="shared" si="0"/>
        <v>43676947413.185928</v>
      </c>
    </row>
    <row r="8" spans="1:24" s="22" customFormat="1" ht="15.75">
      <c r="A8" s="19">
        <v>1</v>
      </c>
      <c r="B8" s="20" t="s">
        <v>5</v>
      </c>
      <c r="C8" s="20"/>
      <c r="D8" s="21">
        <v>1137575599.8779104</v>
      </c>
      <c r="E8" s="21">
        <v>1152696838.3396327</v>
      </c>
      <c r="F8" s="21">
        <v>1174256518.1758623</v>
      </c>
      <c r="G8" s="21">
        <v>1159933874.4810166</v>
      </c>
      <c r="H8" s="21">
        <v>1169099505.2282851</v>
      </c>
      <c r="I8" s="21">
        <v>1157397313.3723357</v>
      </c>
      <c r="J8" s="21">
        <v>1153104730.9801531</v>
      </c>
      <c r="K8" s="21">
        <v>1126197013.6553638</v>
      </c>
      <c r="L8" s="21">
        <v>1102590106.1120431</v>
      </c>
      <c r="M8" s="21">
        <v>1073804890.1115582</v>
      </c>
      <c r="N8" s="21">
        <v>1059892284.5679611</v>
      </c>
      <c r="O8" s="21">
        <v>1053940718.1546373</v>
      </c>
      <c r="P8" s="21">
        <v>1067063484.067825</v>
      </c>
      <c r="Q8" s="21">
        <v>1110955078.9294605</v>
      </c>
      <c r="R8" s="21">
        <v>1161940894.2022488</v>
      </c>
      <c r="S8" s="21">
        <v>1238662233.5224714</v>
      </c>
      <c r="T8" s="21">
        <v>1307535800.5411739</v>
      </c>
      <c r="U8" s="21">
        <v>1368822466.9065802</v>
      </c>
      <c r="V8" s="21">
        <v>1423703756.7492669</v>
      </c>
      <c r="W8" s="21">
        <v>1481217194.910517</v>
      </c>
      <c r="X8" s="21">
        <v>1565038258.417007</v>
      </c>
    </row>
    <row r="9" spans="1:24" s="22" customFormat="1" ht="15.75">
      <c r="A9" s="19">
        <v>2</v>
      </c>
      <c r="B9" s="20" t="s">
        <v>38</v>
      </c>
      <c r="C9" s="20"/>
      <c r="D9" s="21">
        <v>17617824272.757042</v>
      </c>
      <c r="E9" s="21">
        <v>17783514449.289574</v>
      </c>
      <c r="F9" s="21">
        <v>17853587690.181286</v>
      </c>
      <c r="G9" s="21">
        <v>17820726739.088459</v>
      </c>
      <c r="H9" s="21">
        <v>17159970391.766941</v>
      </c>
      <c r="I9" s="21">
        <v>17207214079.777248</v>
      </c>
      <c r="J9" s="21">
        <v>17237666308.974655</v>
      </c>
      <c r="K9" s="21">
        <v>17404522480.022068</v>
      </c>
      <c r="L9" s="21">
        <v>17680925977.585281</v>
      </c>
      <c r="M9" s="21">
        <v>18110559627.791363</v>
      </c>
      <c r="N9" s="21">
        <v>18673848505.2635</v>
      </c>
      <c r="O9" s="21">
        <v>19552755610.652916</v>
      </c>
      <c r="P9" s="21">
        <v>20642721727.696453</v>
      </c>
      <c r="Q9" s="21">
        <v>21887641768.868946</v>
      </c>
      <c r="R9" s="21">
        <v>23224079963.920464</v>
      </c>
      <c r="S9" s="21">
        <v>24454862507.787342</v>
      </c>
      <c r="T9" s="21">
        <v>25495742104.592281</v>
      </c>
      <c r="U9" s="21">
        <v>25422299480.448223</v>
      </c>
      <c r="V9" s="21">
        <v>26297333475.511734</v>
      </c>
      <c r="W9" s="21">
        <v>27187574951.751141</v>
      </c>
      <c r="X9" s="21">
        <v>28128047850.499146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16513697877.907543</v>
      </c>
      <c r="E10" s="21">
        <f t="shared" ref="E10:X10" si="1">+E13+E16+E19+E23</f>
        <v>16383422376.513594</v>
      </c>
      <c r="F10" s="21">
        <f t="shared" si="1"/>
        <v>16253146875.119642</v>
      </c>
      <c r="G10" s="21">
        <f t="shared" si="1"/>
        <v>16122871373.725695</v>
      </c>
      <c r="H10" s="21">
        <f t="shared" si="1"/>
        <v>15992595872.331743</v>
      </c>
      <c r="I10" s="21">
        <f t="shared" si="1"/>
        <v>15862320370.937794</v>
      </c>
      <c r="J10" s="21">
        <f t="shared" si="1"/>
        <v>15732044869.543842</v>
      </c>
      <c r="K10" s="21">
        <f t="shared" si="1"/>
        <v>15601769368.149893</v>
      </c>
      <c r="L10" s="21">
        <f t="shared" si="1"/>
        <v>15471493866.755941</v>
      </c>
      <c r="M10" s="21">
        <f t="shared" si="1"/>
        <v>15341218365.361994</v>
      </c>
      <c r="N10" s="21">
        <f t="shared" si="1"/>
        <v>15210942863.968044</v>
      </c>
      <c r="O10" s="21">
        <f t="shared" si="1"/>
        <v>15085633350.67193</v>
      </c>
      <c r="P10" s="21">
        <f t="shared" si="1"/>
        <v>14960323837.375816</v>
      </c>
      <c r="Q10" s="21">
        <f t="shared" si="1"/>
        <v>14835014324.079704</v>
      </c>
      <c r="R10" s="21">
        <f t="shared" si="1"/>
        <v>14709704810.78359</v>
      </c>
      <c r="S10" s="21">
        <f t="shared" si="1"/>
        <v>14584395297.487478</v>
      </c>
      <c r="T10" s="21">
        <f t="shared" si="1"/>
        <v>14464288498.843935</v>
      </c>
      <c r="U10" s="21">
        <f t="shared" si="1"/>
        <v>14344181700.200394</v>
      </c>
      <c r="V10" s="21">
        <f t="shared" si="1"/>
        <v>14224074901.556854</v>
      </c>
      <c r="W10" s="21">
        <f t="shared" si="1"/>
        <v>14103968102.913313</v>
      </c>
      <c r="X10" s="21">
        <f t="shared" si="1"/>
        <v>13983861304.269773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16513697877.907543</v>
      </c>
      <c r="E11" s="38">
        <f t="shared" ref="E11:X11" si="2">+E13+E16</f>
        <v>16383422376.513594</v>
      </c>
      <c r="F11" s="38">
        <f t="shared" si="2"/>
        <v>16253146875.119642</v>
      </c>
      <c r="G11" s="38">
        <f t="shared" si="2"/>
        <v>16122871373.725695</v>
      </c>
      <c r="H11" s="38">
        <f t="shared" si="2"/>
        <v>15992595872.331743</v>
      </c>
      <c r="I11" s="38">
        <f t="shared" si="2"/>
        <v>15862320370.937794</v>
      </c>
      <c r="J11" s="38">
        <f t="shared" si="2"/>
        <v>15732044869.543842</v>
      </c>
      <c r="K11" s="38">
        <f t="shared" si="2"/>
        <v>15601769368.149893</v>
      </c>
      <c r="L11" s="38">
        <f t="shared" si="2"/>
        <v>15471493866.755941</v>
      </c>
      <c r="M11" s="38">
        <f t="shared" si="2"/>
        <v>15341218365.361994</v>
      </c>
      <c r="N11" s="38">
        <f t="shared" si="2"/>
        <v>15210942863.968044</v>
      </c>
      <c r="O11" s="38">
        <f t="shared" si="2"/>
        <v>15085633350.67193</v>
      </c>
      <c r="P11" s="38">
        <f t="shared" si="2"/>
        <v>14960323837.375816</v>
      </c>
      <c r="Q11" s="38">
        <f t="shared" si="2"/>
        <v>14835014324.079704</v>
      </c>
      <c r="R11" s="38">
        <f t="shared" si="2"/>
        <v>14709704810.78359</v>
      </c>
      <c r="S11" s="38">
        <f t="shared" si="2"/>
        <v>14584395297.487478</v>
      </c>
      <c r="T11" s="38">
        <f t="shared" si="2"/>
        <v>14464288498.843935</v>
      </c>
      <c r="U11" s="38">
        <f t="shared" si="2"/>
        <v>14344181700.200394</v>
      </c>
      <c r="V11" s="38">
        <f t="shared" si="2"/>
        <v>14224074901.556854</v>
      </c>
      <c r="W11" s="38">
        <f t="shared" si="2"/>
        <v>14103968102.913313</v>
      </c>
      <c r="X11" s="38">
        <f t="shared" si="2"/>
        <v>13983861304.269773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16513697877.907543</v>
      </c>
      <c r="E16" s="13">
        <f t="shared" ref="E16:X16" si="5">+E17+E18</f>
        <v>16383422376.513594</v>
      </c>
      <c r="F16" s="13">
        <f t="shared" si="5"/>
        <v>16253146875.119642</v>
      </c>
      <c r="G16" s="13">
        <f t="shared" si="5"/>
        <v>16122871373.725695</v>
      </c>
      <c r="H16" s="13">
        <f t="shared" si="5"/>
        <v>15992595872.331743</v>
      </c>
      <c r="I16" s="13">
        <f t="shared" si="5"/>
        <v>15862320370.937794</v>
      </c>
      <c r="J16" s="13">
        <f t="shared" si="5"/>
        <v>15732044869.543842</v>
      </c>
      <c r="K16" s="13">
        <f t="shared" si="5"/>
        <v>15601769368.149893</v>
      </c>
      <c r="L16" s="13">
        <f t="shared" si="5"/>
        <v>15471493866.755941</v>
      </c>
      <c r="M16" s="13">
        <f t="shared" si="5"/>
        <v>15341218365.361994</v>
      </c>
      <c r="N16" s="13">
        <f t="shared" si="5"/>
        <v>15210942863.968044</v>
      </c>
      <c r="O16" s="13">
        <f t="shared" si="5"/>
        <v>15085633350.67193</v>
      </c>
      <c r="P16" s="13">
        <f t="shared" si="5"/>
        <v>14960323837.375816</v>
      </c>
      <c r="Q16" s="13">
        <f t="shared" si="5"/>
        <v>14835014324.079704</v>
      </c>
      <c r="R16" s="13">
        <f t="shared" si="5"/>
        <v>14709704810.78359</v>
      </c>
      <c r="S16" s="13">
        <f t="shared" si="5"/>
        <v>14584395297.487478</v>
      </c>
      <c r="T16" s="13">
        <f t="shared" si="5"/>
        <v>14464288498.843935</v>
      </c>
      <c r="U16" s="13">
        <f t="shared" si="5"/>
        <v>14344181700.200394</v>
      </c>
      <c r="V16" s="13">
        <f t="shared" si="5"/>
        <v>14224074901.556854</v>
      </c>
      <c r="W16" s="13">
        <f t="shared" si="5"/>
        <v>14103968102.913313</v>
      </c>
      <c r="X16" s="13">
        <f t="shared" si="5"/>
        <v>13983861304.269773</v>
      </c>
    </row>
    <row r="17" spans="1:24">
      <c r="A17" s="8" t="s">
        <v>45</v>
      </c>
      <c r="B17" s="2" t="s">
        <v>7</v>
      </c>
      <c r="C17" s="2"/>
      <c r="D17" s="14">
        <v>1265667681.8569281</v>
      </c>
      <c r="E17" s="14">
        <v>1232037041.2819664</v>
      </c>
      <c r="F17" s="14">
        <v>1198406400.7070048</v>
      </c>
      <c r="G17" s="14">
        <v>1164775760.1320434</v>
      </c>
      <c r="H17" s="14">
        <v>1131145119.5570817</v>
      </c>
      <c r="I17" s="14">
        <v>1097514478.98212</v>
      </c>
      <c r="J17" s="14">
        <v>1063883838.4071585</v>
      </c>
      <c r="K17" s="14">
        <v>1030253197.832197</v>
      </c>
      <c r="L17" s="14">
        <v>996622557.25723529</v>
      </c>
      <c r="M17" s="14">
        <v>962991916.68227375</v>
      </c>
      <c r="N17" s="14">
        <v>929361276.1073122</v>
      </c>
      <c r="O17" s="14">
        <v>903343085.33618343</v>
      </c>
      <c r="P17" s="14">
        <v>877324894.56505477</v>
      </c>
      <c r="Q17" s="14">
        <v>851306703.79392612</v>
      </c>
      <c r="R17" s="14">
        <v>825288513.02279747</v>
      </c>
      <c r="S17" s="14">
        <v>799270322.25166869</v>
      </c>
      <c r="T17" s="14">
        <v>778454846.13311267</v>
      </c>
      <c r="U17" s="14">
        <v>757639370.01455688</v>
      </c>
      <c r="V17" s="14">
        <v>736823893.89600086</v>
      </c>
      <c r="W17" s="14">
        <v>716008417.77744496</v>
      </c>
      <c r="X17" s="14">
        <v>695192941.65888894</v>
      </c>
    </row>
    <row r="18" spans="1:24">
      <c r="A18" s="8" t="s">
        <v>46</v>
      </c>
      <c r="B18" s="2" t="s">
        <v>62</v>
      </c>
      <c r="C18" s="2"/>
      <c r="D18" s="14">
        <v>15248030196.050615</v>
      </c>
      <c r="E18" s="14">
        <v>15151385335.231627</v>
      </c>
      <c r="F18" s="14">
        <v>15054740474.412638</v>
      </c>
      <c r="G18" s="14">
        <v>14958095613.593651</v>
      </c>
      <c r="H18" s="14">
        <v>14861450752.774662</v>
      </c>
      <c r="I18" s="14">
        <v>14764805891.955673</v>
      </c>
      <c r="J18" s="14">
        <v>14668161031.136684</v>
      </c>
      <c r="K18" s="14">
        <v>14571516170.317696</v>
      </c>
      <c r="L18" s="14">
        <v>14474871309.498707</v>
      </c>
      <c r="M18" s="14">
        <v>14378226448.67972</v>
      </c>
      <c r="N18" s="14">
        <v>14281581587.860731</v>
      </c>
      <c r="O18" s="14">
        <v>14182290265.335747</v>
      </c>
      <c r="P18" s="14">
        <v>14082998942.810762</v>
      </c>
      <c r="Q18" s="14">
        <v>13983707620.285778</v>
      </c>
      <c r="R18" s="14">
        <v>13884416297.760794</v>
      </c>
      <c r="S18" s="14">
        <v>13785124975.235809</v>
      </c>
      <c r="T18" s="14">
        <v>13685833652.710823</v>
      </c>
      <c r="U18" s="14">
        <v>13586542330.185837</v>
      </c>
      <c r="V18" s="14">
        <v>13487251007.660854</v>
      </c>
      <c r="W18" s="14">
        <v>13387959685.135868</v>
      </c>
      <c r="X18" s="14">
        <v>13288668362.610884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1798960111.7322111</v>
      </c>
      <c r="E35" s="11">
        <v>1655178218.6889999</v>
      </c>
      <c r="F35" s="11">
        <v>1495514855.4238279</v>
      </c>
      <c r="G35" s="11">
        <v>1496326932.3071201</v>
      </c>
      <c r="H35" s="11">
        <v>1548698287.085268</v>
      </c>
      <c r="I35" s="11">
        <v>1393441296.227576</v>
      </c>
      <c r="J35" s="11">
        <v>1048053674.768458</v>
      </c>
      <c r="K35" s="11">
        <v>863639539.06500506</v>
      </c>
      <c r="L35" s="11">
        <v>856407116.86875737</v>
      </c>
      <c r="M35" s="11">
        <v>786851665.87999165</v>
      </c>
      <c r="N35" s="11">
        <v>816809336.37448263</v>
      </c>
      <c r="O35" s="11">
        <v>965223081.76374662</v>
      </c>
      <c r="P35" s="11">
        <v>1140833704.842993</v>
      </c>
      <c r="Q35" s="11">
        <v>1265146173.5091951</v>
      </c>
      <c r="R35" s="11">
        <v>1386172535.8809869</v>
      </c>
      <c r="S35" s="11">
        <v>1490534202.546212</v>
      </c>
      <c r="T35" s="11">
        <v>1585540768.5539889</v>
      </c>
      <c r="U35" s="11">
        <v>1653459347.6792099</v>
      </c>
      <c r="V35" s="11">
        <v>1731146228.4080341</v>
      </c>
      <c r="W35" s="11">
        <v>1815403027.8730099</v>
      </c>
      <c r="X35" s="11">
        <v>1903760698.8530371</v>
      </c>
    </row>
    <row r="36" spans="1:24" ht="15.75">
      <c r="A36" s="25">
        <v>5</v>
      </c>
      <c r="B36" s="9" t="s">
        <v>9</v>
      </c>
      <c r="C36" s="10"/>
      <c r="D36" s="11">
        <v>3981566.9999999991</v>
      </c>
      <c r="E36" s="11">
        <v>3995290.0000000005</v>
      </c>
      <c r="F36" s="11">
        <v>3979552.9999999991</v>
      </c>
      <c r="G36" s="11">
        <v>3946835.0000000005</v>
      </c>
      <c r="H36" s="11">
        <v>3915066</v>
      </c>
      <c r="I36" s="11">
        <v>3898362.9999999995</v>
      </c>
      <c r="J36" s="11">
        <v>3898177</v>
      </c>
      <c r="K36" s="11">
        <v>3913681.0000000009</v>
      </c>
      <c r="L36" s="11">
        <v>3953705.0000000005</v>
      </c>
      <c r="M36" s="11">
        <v>4028259.9999999995</v>
      </c>
      <c r="N36" s="11">
        <v>4143115.0000000005</v>
      </c>
      <c r="O36" s="11">
        <v>4303849.9999999981</v>
      </c>
      <c r="P36" s="11">
        <v>4505514.9999999981</v>
      </c>
      <c r="Q36" s="11">
        <v>4730019.9999999991</v>
      </c>
      <c r="R36" s="11">
        <v>4952133.9999999981</v>
      </c>
      <c r="S36" s="11">
        <v>5153435.0000000009</v>
      </c>
      <c r="T36" s="11">
        <v>5327364.0000000019</v>
      </c>
      <c r="U36" s="11">
        <v>5478288.9999999991</v>
      </c>
      <c r="V36" s="11">
        <v>5612128.9999999981</v>
      </c>
      <c r="W36" s="11">
        <v>5739293.0000000009</v>
      </c>
      <c r="X36" s="11">
        <v>5867536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8858.0947527801254</v>
      </c>
      <c r="E39" s="11">
        <f t="shared" si="8"/>
        <v>8840.3178903515873</v>
      </c>
      <c r="F39" s="11">
        <f t="shared" si="8"/>
        <v>8865.5663295543</v>
      </c>
      <c r="G39" s="11">
        <f t="shared" si="8"/>
        <v>8894.0966590433018</v>
      </c>
      <c r="H39" s="11">
        <f t="shared" si="8"/>
        <v>8766.5612199965399</v>
      </c>
      <c r="I39" s="11">
        <f t="shared" si="8"/>
        <v>8779.8216236115986</v>
      </c>
      <c r="J39" s="11">
        <f t="shared" si="8"/>
        <v>8753.5316917365853</v>
      </c>
      <c r="K39" s="11">
        <f t="shared" si="8"/>
        <v>8721.3262557237849</v>
      </c>
      <c r="L39" s="11">
        <f t="shared" si="8"/>
        <v>8664.0277791219269</v>
      </c>
      <c r="M39" s="11">
        <f t="shared" si="8"/>
        <v>8570.8427170204795</v>
      </c>
      <c r="N39" s="11">
        <f t="shared" si="8"/>
        <v>8434.3986719652967</v>
      </c>
      <c r="O39" s="11">
        <f t="shared" si="8"/>
        <v>8293.116553662303</v>
      </c>
      <c r="P39" s="11">
        <f t="shared" si="8"/>
        <v>8138.938400857639</v>
      </c>
      <c r="Q39" s="11">
        <f t="shared" si="8"/>
        <v>7998.6154755959005</v>
      </c>
      <c r="R39" s="11">
        <f t="shared" si="8"/>
        <v>7894.7228949996743</v>
      </c>
      <c r="S39" s="11">
        <f t="shared" si="8"/>
        <v>7815.7423230907707</v>
      </c>
      <c r="T39" s="11">
        <f t="shared" si="8"/>
        <v>7746.3387904369538</v>
      </c>
      <c r="U39" s="11">
        <f t="shared" si="8"/>
        <v>7508.7867119743423</v>
      </c>
      <c r="V39" s="11">
        <f t="shared" si="8"/>
        <v>7474.0106889591934</v>
      </c>
      <c r="W39" s="11">
        <f t="shared" si="8"/>
        <v>7452.618336365641</v>
      </c>
      <c r="X39" s="11">
        <f t="shared" si="8"/>
        <v>7443.8311777185399</v>
      </c>
    </row>
    <row r="40" spans="1:24" ht="15.75">
      <c r="B40" s="20" t="s">
        <v>5</v>
      </c>
      <c r="C40" s="7"/>
      <c r="D40" s="11">
        <f t="shared" ref="D40:X40" si="9">+D8/D36</f>
        <v>285.71052549860661</v>
      </c>
      <c r="E40" s="11">
        <f t="shared" si="9"/>
        <v>288.51393474306809</v>
      </c>
      <c r="F40" s="11">
        <f t="shared" si="9"/>
        <v>295.072466223182</v>
      </c>
      <c r="G40" s="11">
        <f t="shared" si="9"/>
        <v>293.88962915374384</v>
      </c>
      <c r="H40" s="11">
        <f t="shared" si="9"/>
        <v>298.61552914517534</v>
      </c>
      <c r="I40" s="11">
        <f t="shared" si="9"/>
        <v>296.89316089146541</v>
      </c>
      <c r="J40" s="11">
        <f t="shared" si="9"/>
        <v>295.80615015176403</v>
      </c>
      <c r="K40" s="11">
        <f t="shared" si="9"/>
        <v>287.75902115051366</v>
      </c>
      <c r="L40" s="11">
        <f t="shared" si="9"/>
        <v>278.87515788660079</v>
      </c>
      <c r="M40" s="11">
        <f t="shared" si="9"/>
        <v>266.5679201718753</v>
      </c>
      <c r="N40" s="11">
        <f t="shared" si="9"/>
        <v>255.82014609007015</v>
      </c>
      <c r="O40" s="11">
        <f t="shared" si="9"/>
        <v>244.8832366728947</v>
      </c>
      <c r="P40" s="11">
        <f t="shared" si="9"/>
        <v>236.83496427552132</v>
      </c>
      <c r="Q40" s="11">
        <f t="shared" si="9"/>
        <v>234.87323075366717</v>
      </c>
      <c r="R40" s="11">
        <f t="shared" si="9"/>
        <v>234.63438069370685</v>
      </c>
      <c r="S40" s="11">
        <f t="shared" si="9"/>
        <v>240.35662301406174</v>
      </c>
      <c r="T40" s="11">
        <f t="shared" si="9"/>
        <v>245.43766871217613</v>
      </c>
      <c r="U40" s="11">
        <f t="shared" si="9"/>
        <v>249.86313553494173</v>
      </c>
      <c r="V40" s="11">
        <f t="shared" si="9"/>
        <v>253.68336272193091</v>
      </c>
      <c r="W40" s="11">
        <f t="shared" si="9"/>
        <v>258.08356445829071</v>
      </c>
      <c r="X40" s="11">
        <f t="shared" si="9"/>
        <v>266.72836066400055</v>
      </c>
    </row>
    <row r="41" spans="1:24" ht="15.75">
      <c r="B41" s="20" t="s">
        <v>38</v>
      </c>
      <c r="C41" s="7"/>
      <c r="D41" s="37">
        <f>+D9/D36</f>
        <v>4424.8468687722816</v>
      </c>
      <c r="E41" s="37">
        <f t="shared" ref="E41:X41" si="10">+E9/E36</f>
        <v>4451.1198058938326</v>
      </c>
      <c r="F41" s="37">
        <f t="shared" si="10"/>
        <v>4486.329919511385</v>
      </c>
      <c r="G41" s="37">
        <f t="shared" si="10"/>
        <v>4515.19426048681</v>
      </c>
      <c r="H41" s="37">
        <f t="shared" si="10"/>
        <v>4383.0603090131663</v>
      </c>
      <c r="I41" s="37">
        <f t="shared" si="10"/>
        <v>4413.958905257733</v>
      </c>
      <c r="J41" s="37">
        <f t="shared" si="10"/>
        <v>4421.9814310573011</v>
      </c>
      <c r="K41" s="37">
        <f t="shared" si="10"/>
        <v>4447.0978804920642</v>
      </c>
      <c r="L41" s="37">
        <f t="shared" si="10"/>
        <v>4471.9891791586069</v>
      </c>
      <c r="M41" s="37">
        <f t="shared" si="10"/>
        <v>4495.8765391984043</v>
      </c>
      <c r="N41" s="37">
        <f t="shared" si="10"/>
        <v>4507.2001393307928</v>
      </c>
      <c r="O41" s="37">
        <f t="shared" si="10"/>
        <v>4543.0848218810888</v>
      </c>
      <c r="P41" s="37">
        <f t="shared" si="10"/>
        <v>4581.6564205637897</v>
      </c>
      <c r="Q41" s="37">
        <f t="shared" si="10"/>
        <v>4627.388841668524</v>
      </c>
      <c r="R41" s="37">
        <f t="shared" si="10"/>
        <v>4689.711539292045</v>
      </c>
      <c r="S41" s="37">
        <f t="shared" si="10"/>
        <v>4745.3518881653381</v>
      </c>
      <c r="T41" s="37">
        <f t="shared" si="10"/>
        <v>4785.808160394573</v>
      </c>
      <c r="U41" s="37">
        <f t="shared" si="10"/>
        <v>4640.5546477099379</v>
      </c>
      <c r="V41" s="37">
        <f t="shared" si="10"/>
        <v>4685.8034581015054</v>
      </c>
      <c r="W41" s="37">
        <f t="shared" si="10"/>
        <v>4737.0947870671762</v>
      </c>
      <c r="X41" s="37">
        <f t="shared" si="10"/>
        <v>4793.8432504716029</v>
      </c>
    </row>
    <row r="42" spans="1:24" ht="15.75">
      <c r="B42" s="20" t="s">
        <v>10</v>
      </c>
      <c r="C42" s="9"/>
      <c r="D42" s="11">
        <f t="shared" ref="D42:X42" si="11">+D10/D36</f>
        <v>4147.5373585092366</v>
      </c>
      <c r="E42" s="11">
        <f t="shared" si="11"/>
        <v>4100.684149714687</v>
      </c>
      <c r="F42" s="11">
        <f t="shared" si="11"/>
        <v>4084.1639438197321</v>
      </c>
      <c r="G42" s="11">
        <f t="shared" si="11"/>
        <v>4085.0127694027474</v>
      </c>
      <c r="H42" s="11">
        <f t="shared" si="11"/>
        <v>4084.8853818381972</v>
      </c>
      <c r="I42" s="11">
        <f t="shared" si="11"/>
        <v>4068.9695574624002</v>
      </c>
      <c r="J42" s="11">
        <f t="shared" si="11"/>
        <v>4035.7441105275216</v>
      </c>
      <c r="K42" s="11">
        <f t="shared" si="11"/>
        <v>3986.4693540812063</v>
      </c>
      <c r="L42" s="11">
        <f t="shared" si="11"/>
        <v>3913.1634420767205</v>
      </c>
      <c r="M42" s="11">
        <f t="shared" si="11"/>
        <v>3808.3982576502003</v>
      </c>
      <c r="N42" s="11">
        <f t="shared" si="11"/>
        <v>3671.3783865444339</v>
      </c>
      <c r="O42" s="11">
        <f t="shared" si="11"/>
        <v>3505.1484951083185</v>
      </c>
      <c r="P42" s="11">
        <f t="shared" si="11"/>
        <v>3320.4470160183291</v>
      </c>
      <c r="Q42" s="11">
        <f t="shared" si="11"/>
        <v>3136.353403173709</v>
      </c>
      <c r="R42" s="11">
        <f t="shared" si="11"/>
        <v>2970.3769750139227</v>
      </c>
      <c r="S42" s="11">
        <f t="shared" si="11"/>
        <v>2830.0338119113708</v>
      </c>
      <c r="T42" s="11">
        <f t="shared" si="11"/>
        <v>2715.0929613302055</v>
      </c>
      <c r="U42" s="11">
        <f t="shared" si="11"/>
        <v>2618.3689287294619</v>
      </c>
      <c r="V42" s="11">
        <f t="shared" si="11"/>
        <v>2534.5238681357573</v>
      </c>
      <c r="W42" s="11">
        <f t="shared" si="11"/>
        <v>2457.4399848401731</v>
      </c>
      <c r="X42" s="11">
        <f t="shared" si="11"/>
        <v>2383.2595665829358</v>
      </c>
    </row>
    <row r="43" spans="1:24" ht="15.75">
      <c r="B43" s="26" t="s">
        <v>32</v>
      </c>
      <c r="C43" s="9"/>
      <c r="D43" s="11">
        <f t="shared" ref="D43:X43" si="12">+D11/D36</f>
        <v>4147.5373585092366</v>
      </c>
      <c r="E43" s="11">
        <f t="shared" si="12"/>
        <v>4100.684149714687</v>
      </c>
      <c r="F43" s="11">
        <f t="shared" si="12"/>
        <v>4084.1639438197321</v>
      </c>
      <c r="G43" s="11">
        <f t="shared" si="12"/>
        <v>4085.0127694027474</v>
      </c>
      <c r="H43" s="11">
        <f t="shared" si="12"/>
        <v>4084.8853818381972</v>
      </c>
      <c r="I43" s="11">
        <f t="shared" si="12"/>
        <v>4068.9695574624002</v>
      </c>
      <c r="J43" s="11">
        <f t="shared" si="12"/>
        <v>4035.7441105275216</v>
      </c>
      <c r="K43" s="11">
        <f t="shared" si="12"/>
        <v>3986.4693540812063</v>
      </c>
      <c r="L43" s="11">
        <f t="shared" si="12"/>
        <v>3913.1634420767205</v>
      </c>
      <c r="M43" s="11">
        <f t="shared" si="12"/>
        <v>3808.3982576502003</v>
      </c>
      <c r="N43" s="11">
        <f t="shared" si="12"/>
        <v>3671.3783865444339</v>
      </c>
      <c r="O43" s="11">
        <f t="shared" si="12"/>
        <v>3505.1484951083185</v>
      </c>
      <c r="P43" s="11">
        <f t="shared" si="12"/>
        <v>3320.4470160183291</v>
      </c>
      <c r="Q43" s="11">
        <f t="shared" si="12"/>
        <v>3136.353403173709</v>
      </c>
      <c r="R43" s="11">
        <f t="shared" si="12"/>
        <v>2970.3769750139227</v>
      </c>
      <c r="S43" s="11">
        <f t="shared" si="12"/>
        <v>2830.0338119113708</v>
      </c>
      <c r="T43" s="11">
        <f t="shared" si="12"/>
        <v>2715.0929613302055</v>
      </c>
      <c r="U43" s="11">
        <f t="shared" si="12"/>
        <v>2618.3689287294619</v>
      </c>
      <c r="V43" s="11">
        <f t="shared" si="12"/>
        <v>2534.5238681357573</v>
      </c>
      <c r="W43" s="11">
        <f t="shared" si="12"/>
        <v>2457.4399848401731</v>
      </c>
      <c r="X43" s="11">
        <f t="shared" si="12"/>
        <v>2383.2595665829358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4147.5373585092366</v>
      </c>
      <c r="E46" s="11">
        <f t="shared" si="15"/>
        <v>4100.684149714687</v>
      </c>
      <c r="F46" s="11">
        <f t="shared" si="15"/>
        <v>4084.1639438197321</v>
      </c>
      <c r="G46" s="11">
        <f t="shared" si="15"/>
        <v>4085.0127694027474</v>
      </c>
      <c r="H46" s="11">
        <f t="shared" si="15"/>
        <v>4084.8853818381972</v>
      </c>
      <c r="I46" s="11">
        <f t="shared" si="15"/>
        <v>4068.9695574624002</v>
      </c>
      <c r="J46" s="11">
        <f t="shared" si="15"/>
        <v>4035.7441105275216</v>
      </c>
      <c r="K46" s="11">
        <f t="shared" si="15"/>
        <v>3986.4693540812063</v>
      </c>
      <c r="L46" s="11">
        <f t="shared" si="15"/>
        <v>3913.1634420767205</v>
      </c>
      <c r="M46" s="11">
        <f t="shared" si="15"/>
        <v>3808.3982576502003</v>
      </c>
      <c r="N46" s="11">
        <f t="shared" si="15"/>
        <v>3671.3783865444339</v>
      </c>
      <c r="O46" s="11">
        <f t="shared" si="15"/>
        <v>3505.1484951083185</v>
      </c>
      <c r="P46" s="11">
        <f t="shared" si="15"/>
        <v>3320.4470160183291</v>
      </c>
      <c r="Q46" s="11">
        <f t="shared" si="15"/>
        <v>3136.353403173709</v>
      </c>
      <c r="R46" s="11">
        <f t="shared" si="15"/>
        <v>2970.3769750139227</v>
      </c>
      <c r="S46" s="11">
        <f t="shared" si="15"/>
        <v>2830.0338119113708</v>
      </c>
      <c r="T46" s="11">
        <f t="shared" si="15"/>
        <v>2715.0929613302055</v>
      </c>
      <c r="U46" s="11">
        <f t="shared" si="15"/>
        <v>2618.3689287294619</v>
      </c>
      <c r="V46" s="11">
        <f t="shared" si="15"/>
        <v>2534.5238681357573</v>
      </c>
      <c r="W46" s="11">
        <f t="shared" si="15"/>
        <v>2457.4399848401731</v>
      </c>
      <c r="X46" s="11">
        <f t="shared" si="15"/>
        <v>2383.2595665829358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451.82213729725294</v>
      </c>
      <c r="E50" s="11">
        <f t="shared" ref="E50:X50" si="18">+E35/E36</f>
        <v>414.28237216547478</v>
      </c>
      <c r="F50" s="11">
        <f t="shared" si="18"/>
        <v>375.79970801339454</v>
      </c>
      <c r="G50" s="11">
        <f t="shared" si="18"/>
        <v>379.12072136461745</v>
      </c>
      <c r="H50" s="11">
        <f t="shared" si="18"/>
        <v>395.57399213327898</v>
      </c>
      <c r="I50" s="11">
        <f t="shared" si="18"/>
        <v>357.44267432960351</v>
      </c>
      <c r="J50" s="11">
        <f t="shared" si="18"/>
        <v>268.8573850721653</v>
      </c>
      <c r="K50" s="11">
        <f t="shared" si="18"/>
        <v>220.67192984430895</v>
      </c>
      <c r="L50" s="11">
        <f t="shared" si="18"/>
        <v>216.60875479297451</v>
      </c>
      <c r="M50" s="11">
        <f t="shared" si="18"/>
        <v>195.33288960493906</v>
      </c>
      <c r="N50" s="11">
        <f t="shared" si="18"/>
        <v>197.14860349627818</v>
      </c>
      <c r="O50" s="11">
        <f t="shared" si="18"/>
        <v>224.26968452983888</v>
      </c>
      <c r="P50" s="11">
        <f t="shared" si="18"/>
        <v>253.20828026163346</v>
      </c>
      <c r="Q50" s="11">
        <f t="shared" si="18"/>
        <v>267.47163299715334</v>
      </c>
      <c r="R50" s="11">
        <f t="shared" si="18"/>
        <v>279.91418161967903</v>
      </c>
      <c r="S50" s="11">
        <f t="shared" si="18"/>
        <v>289.23120259520334</v>
      </c>
      <c r="T50" s="11">
        <f t="shared" si="18"/>
        <v>297.62200753580726</v>
      </c>
      <c r="U50" s="11">
        <f t="shared" si="18"/>
        <v>301.82039459386135</v>
      </c>
      <c r="V50" s="11">
        <f t="shared" si="18"/>
        <v>308.46515260216484</v>
      </c>
      <c r="W50" s="11">
        <f t="shared" si="18"/>
        <v>316.31126479742534</v>
      </c>
      <c r="X50" s="11">
        <f t="shared" si="18"/>
        <v>324.45658601038616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-0.20068494326004327</v>
      </c>
      <c r="F53" s="32">
        <f>IFERROR(((F39/$D39)-1)*100,0)</f>
        <v>8.434744697023433E-2</v>
      </c>
      <c r="G53" s="32">
        <f>IFERROR(((G39/$D39)-1)*100,0)</f>
        <v>0.40642945540718678</v>
      </c>
      <c r="H53" s="32">
        <f t="shared" ref="H53:X53" si="19">IFERROR(((H39/$D39)-1)*100,0)</f>
        <v>-1.0333320577188165</v>
      </c>
      <c r="I53" s="32">
        <f t="shared" si="19"/>
        <v>-0.88363391172758821</v>
      </c>
      <c r="J53" s="32">
        <f t="shared" si="19"/>
        <v>-1.1804238265877953</v>
      </c>
      <c r="K53" s="32">
        <f t="shared" si="19"/>
        <v>-1.5439945143216671</v>
      </c>
      <c r="L53" s="32">
        <f t="shared" si="19"/>
        <v>-2.1908432803486311</v>
      </c>
      <c r="M53" s="32">
        <f t="shared" si="19"/>
        <v>-3.2428196330761883</v>
      </c>
      <c r="N53" s="32">
        <f t="shared" si="19"/>
        <v>-4.7831513732888293</v>
      </c>
      <c r="O53" s="32">
        <f t="shared" si="19"/>
        <v>-6.3781006512772187</v>
      </c>
      <c r="P53" s="32">
        <f t="shared" si="19"/>
        <v>-8.1186346725042426</v>
      </c>
      <c r="Q53" s="32">
        <f t="shared" si="19"/>
        <v>-9.7027555153942799</v>
      </c>
      <c r="R53" s="32">
        <f t="shared" si="19"/>
        <v>-10.875610214917774</v>
      </c>
      <c r="S53" s="32">
        <f t="shared" si="19"/>
        <v>-11.767230525076632</v>
      </c>
      <c r="T53" s="32">
        <f t="shared" si="19"/>
        <v>-12.550734592156465</v>
      </c>
      <c r="U53" s="32">
        <f t="shared" si="19"/>
        <v>-15.232485974281328</v>
      </c>
      <c r="V53" s="32">
        <f t="shared" si="19"/>
        <v>-15.625076299692275</v>
      </c>
      <c r="W53" s="32">
        <f t="shared" si="19"/>
        <v>-15.866576906657881</v>
      </c>
      <c r="X53" s="32">
        <f t="shared" si="19"/>
        <v>-15.965776101206375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0.98120614897512226</v>
      </c>
      <c r="F54" s="32">
        <f t="shared" ref="F54:I54" si="21">IFERROR(((F40/$D40)-1)*100,0)</f>
        <v>3.2767223777413923</v>
      </c>
      <c r="G54" s="32">
        <f t="shared" si="21"/>
        <v>2.8627239549062766</v>
      </c>
      <c r="H54" s="32">
        <f t="shared" si="21"/>
        <v>4.5168107209377695</v>
      </c>
      <c r="I54" s="32">
        <f t="shared" si="21"/>
        <v>3.9139738983516414</v>
      </c>
      <c r="J54" s="32">
        <f t="shared" ref="J54:X54" si="22">IFERROR(((J40/$D40)-1)*100,0)</f>
        <v>3.5335151323315994</v>
      </c>
      <c r="K54" s="32">
        <f t="shared" si="22"/>
        <v>0.7169829142038564</v>
      </c>
      <c r="L54" s="32">
        <f t="shared" si="22"/>
        <v>-2.3924101501255901</v>
      </c>
      <c r="M54" s="32">
        <f t="shared" si="22"/>
        <v>-6.700000041414178</v>
      </c>
      <c r="N54" s="32">
        <f t="shared" si="22"/>
        <v>-10.461770477784594</v>
      </c>
      <c r="O54" s="32">
        <f t="shared" si="22"/>
        <v>-14.289739152753411</v>
      </c>
      <c r="P54" s="32">
        <f t="shared" si="22"/>
        <v>-17.106671564791075</v>
      </c>
      <c r="Q54" s="32">
        <f t="shared" si="22"/>
        <v>-17.793287333821862</v>
      </c>
      <c r="R54" s="32">
        <f t="shared" si="22"/>
        <v>-17.876885955028932</v>
      </c>
      <c r="S54" s="32">
        <f t="shared" si="22"/>
        <v>-15.874074784397841</v>
      </c>
      <c r="T54" s="32">
        <f t="shared" si="22"/>
        <v>-14.095685385110846</v>
      </c>
      <c r="U54" s="32">
        <f t="shared" si="22"/>
        <v>-12.546751612005169</v>
      </c>
      <c r="V54" s="32">
        <f t="shared" si="22"/>
        <v>-11.209654499351618</v>
      </c>
      <c r="W54" s="32">
        <f t="shared" si="22"/>
        <v>-9.6695636228671731</v>
      </c>
      <c r="X54" s="39">
        <f t="shared" si="22"/>
        <v>-6.6438451301293222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0.5937592396014546</v>
      </c>
      <c r="F55" s="32">
        <f t="shared" ref="F55:I55" si="23">IFERROR(((F41/$D41)-1)*100,0)</f>
        <v>1.3894955591121416</v>
      </c>
      <c r="G55" s="32">
        <f t="shared" si="23"/>
        <v>2.0418196243612963</v>
      </c>
      <c r="H55" s="32">
        <f t="shared" si="23"/>
        <v>-0.94436171461701468</v>
      </c>
      <c r="I55" s="32">
        <f t="shared" si="23"/>
        <v>-0.24606418792453288</v>
      </c>
      <c r="J55" s="32">
        <f t="shared" ref="J55:X55" si="24">IFERROR(((J41/$D41)-1)*100,0)</f>
        <v>-6.4757895582845393E-2</v>
      </c>
      <c r="K55" s="32">
        <f t="shared" si="24"/>
        <v>0.50286512459483124</v>
      </c>
      <c r="L55" s="32">
        <f t="shared" si="24"/>
        <v>1.0653998157320599</v>
      </c>
      <c r="M55" s="32">
        <f t="shared" si="24"/>
        <v>1.6052458431365046</v>
      </c>
      <c r="N55" s="32">
        <f t="shared" si="24"/>
        <v>1.8611552670829701</v>
      </c>
      <c r="O55" s="32">
        <f t="shared" si="24"/>
        <v>2.672136609817044</v>
      </c>
      <c r="P55" s="32">
        <f t="shared" si="24"/>
        <v>3.5438413224685439</v>
      </c>
      <c r="Q55" s="32">
        <f t="shared" si="24"/>
        <v>4.5773781308829697</v>
      </c>
      <c r="R55" s="32">
        <f t="shared" si="24"/>
        <v>5.9858494175020427</v>
      </c>
      <c r="S55" s="32">
        <f t="shared" si="24"/>
        <v>7.2433019468984172</v>
      </c>
      <c r="T55" s="32">
        <f t="shared" si="24"/>
        <v>8.1575996260960792</v>
      </c>
      <c r="U55" s="32">
        <f t="shared" si="24"/>
        <v>4.8749207675407469</v>
      </c>
      <c r="V55" s="32">
        <f t="shared" si="24"/>
        <v>5.8975281420671877</v>
      </c>
      <c r="W55" s="32">
        <f t="shared" si="24"/>
        <v>7.0566943344082533</v>
      </c>
      <c r="X55" s="32">
        <f t="shared" si="24"/>
        <v>8.3391898667377617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-1.1296633337955053</v>
      </c>
      <c r="F56" s="32">
        <f t="shared" ref="F56:I56" si="25">IFERROR(((F42/$D42)-1)*100,0)</f>
        <v>-1.5279769465966431</v>
      </c>
      <c r="G56" s="32">
        <f t="shared" si="25"/>
        <v>-1.5075111735452285</v>
      </c>
      <c r="H56" s="32">
        <f t="shared" si="25"/>
        <v>-1.5105825760074354</v>
      </c>
      <c r="I56" s="32">
        <f t="shared" si="25"/>
        <v>-1.8943241315390158</v>
      </c>
      <c r="J56" s="32">
        <f t="shared" ref="J56:X56" si="26">IFERROR(((J42/$D42)-1)*100,0)</f>
        <v>-2.6954126827177571</v>
      </c>
      <c r="K56" s="32">
        <f t="shared" si="26"/>
        <v>-3.8834612085549391</v>
      </c>
      <c r="L56" s="32">
        <f t="shared" si="26"/>
        <v>-5.6509175487392866</v>
      </c>
      <c r="M56" s="32">
        <f t="shared" si="26"/>
        <v>-8.1768787486204637</v>
      </c>
      <c r="N56" s="32">
        <f t="shared" si="26"/>
        <v>-11.480522797170178</v>
      </c>
      <c r="O56" s="32">
        <f t="shared" si="26"/>
        <v>-15.488440678731196</v>
      </c>
      <c r="P56" s="32">
        <f t="shared" si="26"/>
        <v>-19.941721339628661</v>
      </c>
      <c r="Q56" s="32">
        <f t="shared" si="26"/>
        <v>-24.380345924092673</v>
      </c>
      <c r="R56" s="32">
        <f t="shared" si="26"/>
        <v>-28.382152630408729</v>
      </c>
      <c r="S56" s="32">
        <f t="shared" si="26"/>
        <v>-31.765923552076714</v>
      </c>
      <c r="T56" s="32">
        <f t="shared" si="26"/>
        <v>-34.537227114788415</v>
      </c>
      <c r="U56" s="32">
        <f t="shared" si="26"/>
        <v>-36.869310571548631</v>
      </c>
      <c r="V56" s="32">
        <f t="shared" si="26"/>
        <v>-38.890873087958155</v>
      </c>
      <c r="W56" s="32">
        <f t="shared" si="26"/>
        <v>-40.74941893414411</v>
      </c>
      <c r="X56" s="32">
        <f t="shared" si="26"/>
        <v>-42.537960226124184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-1.1296633337955053</v>
      </c>
      <c r="F57" s="32">
        <f t="shared" ref="F57:I57" si="27">IFERROR(((F43/$D43)-1)*100,0)</f>
        <v>-1.5279769465966431</v>
      </c>
      <c r="G57" s="32">
        <f t="shared" si="27"/>
        <v>-1.5075111735452285</v>
      </c>
      <c r="H57" s="32">
        <f t="shared" si="27"/>
        <v>-1.5105825760074354</v>
      </c>
      <c r="I57" s="32">
        <f t="shared" si="27"/>
        <v>-1.8943241315390158</v>
      </c>
      <c r="J57" s="32">
        <f t="shared" ref="J57:X57" si="28">IFERROR(((J43/$D43)-1)*100,0)</f>
        <v>-2.6954126827177571</v>
      </c>
      <c r="K57" s="32">
        <f t="shared" si="28"/>
        <v>-3.8834612085549391</v>
      </c>
      <c r="L57" s="32">
        <f t="shared" si="28"/>
        <v>-5.6509175487392866</v>
      </c>
      <c r="M57" s="32">
        <f t="shared" si="28"/>
        <v>-8.1768787486204637</v>
      </c>
      <c r="N57" s="32">
        <f t="shared" si="28"/>
        <v>-11.480522797170178</v>
      </c>
      <c r="O57" s="32">
        <f t="shared" si="28"/>
        <v>-15.488440678731196</v>
      </c>
      <c r="P57" s="32">
        <f t="shared" si="28"/>
        <v>-19.941721339628661</v>
      </c>
      <c r="Q57" s="32">
        <f t="shared" si="28"/>
        <v>-24.380345924092673</v>
      </c>
      <c r="R57" s="32">
        <f t="shared" si="28"/>
        <v>-28.382152630408729</v>
      </c>
      <c r="S57" s="32">
        <f t="shared" si="28"/>
        <v>-31.765923552076714</v>
      </c>
      <c r="T57" s="32">
        <f t="shared" si="28"/>
        <v>-34.537227114788415</v>
      </c>
      <c r="U57" s="32">
        <f t="shared" si="28"/>
        <v>-36.869310571548631</v>
      </c>
      <c r="V57" s="32">
        <f t="shared" si="28"/>
        <v>-38.890873087958155</v>
      </c>
      <c r="W57" s="32">
        <f t="shared" si="28"/>
        <v>-40.74941893414411</v>
      </c>
      <c r="X57" s="32">
        <f t="shared" si="28"/>
        <v>-42.537960226124184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-1.1296633337955053</v>
      </c>
      <c r="F60" s="32">
        <f t="shared" ref="F60:I60" si="33">IFERROR(((F46/$D46)-1)*100,0)</f>
        <v>-1.5279769465966431</v>
      </c>
      <c r="G60" s="32">
        <f t="shared" si="33"/>
        <v>-1.5075111735452285</v>
      </c>
      <c r="H60" s="32">
        <f t="shared" si="33"/>
        <v>-1.5105825760074354</v>
      </c>
      <c r="I60" s="32">
        <f t="shared" si="33"/>
        <v>-1.8943241315390158</v>
      </c>
      <c r="J60" s="32">
        <f t="shared" ref="J60:X60" si="34">IFERROR(((J46/$D46)-1)*100,0)</f>
        <v>-2.6954126827177571</v>
      </c>
      <c r="K60" s="32">
        <f t="shared" si="34"/>
        <v>-3.8834612085549391</v>
      </c>
      <c r="L60" s="32">
        <f t="shared" si="34"/>
        <v>-5.6509175487392866</v>
      </c>
      <c r="M60" s="32">
        <f t="shared" si="34"/>
        <v>-8.1768787486204637</v>
      </c>
      <c r="N60" s="32">
        <f t="shared" si="34"/>
        <v>-11.480522797170178</v>
      </c>
      <c r="O60" s="32">
        <f t="shared" si="34"/>
        <v>-15.488440678731196</v>
      </c>
      <c r="P60" s="32">
        <f t="shared" si="34"/>
        <v>-19.941721339628661</v>
      </c>
      <c r="Q60" s="32">
        <f t="shared" si="34"/>
        <v>-24.380345924092673</v>
      </c>
      <c r="R60" s="32">
        <f t="shared" si="34"/>
        <v>-28.382152630408729</v>
      </c>
      <c r="S60" s="32">
        <f t="shared" si="34"/>
        <v>-31.765923552076714</v>
      </c>
      <c r="T60" s="32">
        <f t="shared" si="34"/>
        <v>-34.537227114788415</v>
      </c>
      <c r="U60" s="32">
        <f t="shared" si="34"/>
        <v>-36.869310571548631</v>
      </c>
      <c r="V60" s="32">
        <f t="shared" si="34"/>
        <v>-38.890873087958155</v>
      </c>
      <c r="W60" s="32">
        <f t="shared" si="34"/>
        <v>-40.74941893414411</v>
      </c>
      <c r="X60" s="32">
        <f t="shared" si="34"/>
        <v>-42.537960226124184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-8.3085271908845844</v>
      </c>
      <c r="F64" s="32">
        <f t="shared" ref="F64:I64" si="41">IFERROR(((F50/$D50)-1)*100,0)</f>
        <v>-16.825742478802752</v>
      </c>
      <c r="G64" s="32">
        <f t="shared" si="41"/>
        <v>-16.09071577756832</v>
      </c>
      <c r="H64" s="32">
        <f t="shared" si="41"/>
        <v>-12.449178674697913</v>
      </c>
      <c r="I64" s="32">
        <f t="shared" si="41"/>
        <v>-20.888631870101872</v>
      </c>
      <c r="J64" s="32">
        <f t="shared" ref="J64:X64" si="42">IFERROR(((J50/$D50)-1)*100,0)</f>
        <v>-40.494862274690959</v>
      </c>
      <c r="K64" s="32">
        <f t="shared" si="42"/>
        <v>-51.159557793174429</v>
      </c>
      <c r="L64" s="32">
        <f t="shared" si="42"/>
        <v>-52.058844197253663</v>
      </c>
      <c r="M64" s="32">
        <f t="shared" si="42"/>
        <v>-56.767746978180945</v>
      </c>
      <c r="N64" s="32">
        <f t="shared" si="42"/>
        <v>-56.365882230649866</v>
      </c>
      <c r="O64" s="32">
        <f t="shared" si="42"/>
        <v>-50.363281031028308</v>
      </c>
      <c r="P64" s="32">
        <f t="shared" si="42"/>
        <v>-43.958416518434504</v>
      </c>
      <c r="Q64" s="32">
        <f t="shared" si="42"/>
        <v>-40.801565280281018</v>
      </c>
      <c r="R64" s="32">
        <f t="shared" si="42"/>
        <v>-38.047705388210318</v>
      </c>
      <c r="S64" s="32">
        <f t="shared" si="42"/>
        <v>-35.985606122499782</v>
      </c>
      <c r="T64" s="32">
        <f t="shared" si="42"/>
        <v>-34.128502574896572</v>
      </c>
      <c r="U64" s="32">
        <f t="shared" si="42"/>
        <v>-33.199290234136036</v>
      </c>
      <c r="V64" s="32">
        <f t="shared" si="42"/>
        <v>-31.728632322584449</v>
      </c>
      <c r="W64" s="32">
        <f t="shared" si="42"/>
        <v>-29.992083457981444</v>
      </c>
      <c r="X64" s="32">
        <f t="shared" si="42"/>
        <v>-28.189311849293741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3.2253912695676608</v>
      </c>
      <c r="D67" s="30">
        <f>(D8/D7)*100</f>
        <v>3.2254173552268219</v>
      </c>
      <c r="E67" s="30">
        <f t="shared" ref="E67:X67" si="43">(E8/E7)*100</f>
        <v>3.2636149324217758</v>
      </c>
      <c r="F67" s="30">
        <f t="shared" si="43"/>
        <v>3.3282979930963559</v>
      </c>
      <c r="G67" s="30">
        <f t="shared" si="43"/>
        <v>3.3043224109210012</v>
      </c>
      <c r="H67" s="30">
        <f t="shared" si="43"/>
        <v>3.4063017601934136</v>
      </c>
      <c r="I67" s="30">
        <f t="shared" si="43"/>
        <v>3.3815397808655909</v>
      </c>
      <c r="J67" s="30">
        <f t="shared" si="43"/>
        <v>3.379277765464741</v>
      </c>
      <c r="K67" s="30">
        <f t="shared" si="43"/>
        <v>3.2994869439915537</v>
      </c>
      <c r="L67" s="30">
        <f t="shared" si="43"/>
        <v>3.2187703571151749</v>
      </c>
      <c r="M67" s="30">
        <f t="shared" si="43"/>
        <v>3.1101716479116943</v>
      </c>
      <c r="N67" s="30">
        <f t="shared" si="43"/>
        <v>3.0330573172973048</v>
      </c>
      <c r="O67" s="30">
        <f t="shared" si="43"/>
        <v>2.9528493309882689</v>
      </c>
      <c r="P67" s="30">
        <f t="shared" si="43"/>
        <v>2.9098999477691692</v>
      </c>
      <c r="Q67" s="30">
        <f t="shared" si="43"/>
        <v>2.9364235781839354</v>
      </c>
      <c r="R67" s="30">
        <f t="shared" si="43"/>
        <v>2.9720407392933139</v>
      </c>
      <c r="S67" s="30">
        <f t="shared" si="43"/>
        <v>3.075288476488713</v>
      </c>
      <c r="T67" s="30">
        <f t="shared" si="43"/>
        <v>3.1684344740404975</v>
      </c>
      <c r="U67" s="30">
        <f t="shared" si="43"/>
        <v>3.3276099737455898</v>
      </c>
      <c r="V67" s="30">
        <f t="shared" si="43"/>
        <v>3.3942065817042337</v>
      </c>
      <c r="W67" s="30">
        <f t="shared" si="43"/>
        <v>3.4629918346811293</v>
      </c>
      <c r="X67" s="30">
        <f t="shared" si="43"/>
        <v>3.5832134595205867</v>
      </c>
    </row>
    <row r="68" spans="1:24" ht="15.75">
      <c r="B68" s="20" t="s">
        <v>38</v>
      </c>
      <c r="C68" s="31">
        <f t="shared" ref="C68:C69" si="44">AVERAGE(D68:X68)</f>
        <v>55.440356273985692</v>
      </c>
      <c r="D68" s="30">
        <f>(D9/D7)*100</f>
        <v>49.952580010318101</v>
      </c>
      <c r="E68" s="30">
        <f t="shared" ref="E68:X68" si="45">(E9/E7)*100</f>
        <v>50.350223386783746</v>
      </c>
      <c r="F68" s="30">
        <f t="shared" si="45"/>
        <v>50.603985721202392</v>
      </c>
      <c r="G68" s="30">
        <f t="shared" si="45"/>
        <v>50.766192830790402</v>
      </c>
      <c r="H68" s="30">
        <f t="shared" si="45"/>
        <v>49.997487030780086</v>
      </c>
      <c r="I68" s="30">
        <f t="shared" si="45"/>
        <v>50.273901845423154</v>
      </c>
      <c r="J68" s="30">
        <f t="shared" si="45"/>
        <v>50.516541057727494</v>
      </c>
      <c r="K68" s="30">
        <f t="shared" si="45"/>
        <v>50.991073491528262</v>
      </c>
      <c r="L68" s="30">
        <f t="shared" si="45"/>
        <v>51.615591421982131</v>
      </c>
      <c r="M68" s="30">
        <f t="shared" si="45"/>
        <v>52.455478272518405</v>
      </c>
      <c r="N68" s="30">
        <f t="shared" si="45"/>
        <v>53.438310360074205</v>
      </c>
      <c r="O68" s="30">
        <f t="shared" si="45"/>
        <v>54.781393611004162</v>
      </c>
      <c r="P68" s="30">
        <f t="shared" si="45"/>
        <v>56.293047015578814</v>
      </c>
      <c r="Q68" s="30">
        <f t="shared" si="45"/>
        <v>57.852372773599058</v>
      </c>
      <c r="R68" s="30">
        <f t="shared" si="45"/>
        <v>59.403117774562986</v>
      </c>
      <c r="S68" s="30">
        <f t="shared" si="45"/>
        <v>60.715306262665614</v>
      </c>
      <c r="T68" s="30">
        <f t="shared" si="45"/>
        <v>61.781549837489301</v>
      </c>
      <c r="U68" s="30">
        <f t="shared" si="45"/>
        <v>61.801657520909416</v>
      </c>
      <c r="V68" s="30">
        <f t="shared" si="45"/>
        <v>62.694631478430964</v>
      </c>
      <c r="W68" s="30">
        <f t="shared" si="45"/>
        <v>63.562825483121109</v>
      </c>
      <c r="X68" s="30">
        <f t="shared" si="45"/>
        <v>64.400214567209829</v>
      </c>
    </row>
    <row r="69" spans="1:24" ht="15.75">
      <c r="B69" s="20" t="s">
        <v>10</v>
      </c>
      <c r="C69" s="31">
        <f t="shared" si="44"/>
        <v>41.334252456446642</v>
      </c>
      <c r="D69" s="30">
        <f t="shared" ref="D69:X69" si="46">(D10/D7)*100</f>
        <v>46.822002634455075</v>
      </c>
      <c r="E69" s="30">
        <f t="shared" si="46"/>
        <v>46.38616168079448</v>
      </c>
      <c r="F69" s="30">
        <f t="shared" si="46"/>
        <v>46.067716285701245</v>
      </c>
      <c r="G69" s="30">
        <f t="shared" si="46"/>
        <v>45.929484758288588</v>
      </c>
      <c r="H69" s="30">
        <f t="shared" si="46"/>
        <v>46.596211209026492</v>
      </c>
      <c r="I69" s="30">
        <f t="shared" si="46"/>
        <v>46.344558373711251</v>
      </c>
      <c r="J69" s="30">
        <f t="shared" si="46"/>
        <v>46.104181176807771</v>
      </c>
      <c r="K69" s="30">
        <f t="shared" si="46"/>
        <v>45.709439564480192</v>
      </c>
      <c r="L69" s="30">
        <f t="shared" si="46"/>
        <v>45.1656382209027</v>
      </c>
      <c r="M69" s="30">
        <f t="shared" si="46"/>
        <v>44.434350079569896</v>
      </c>
      <c r="N69" s="30">
        <f t="shared" si="46"/>
        <v>43.528632322628482</v>
      </c>
      <c r="O69" s="30">
        <f t="shared" si="46"/>
        <v>42.265757058007566</v>
      </c>
      <c r="P69" s="30">
        <f t="shared" si="46"/>
        <v>40.797053036652024</v>
      </c>
      <c r="Q69" s="30">
        <f t="shared" si="46"/>
        <v>39.211203648216994</v>
      </c>
      <c r="R69" s="30">
        <f t="shared" si="46"/>
        <v>37.624841486143701</v>
      </c>
      <c r="S69" s="30">
        <f t="shared" si="46"/>
        <v>36.209405260845671</v>
      </c>
      <c r="T69" s="30">
        <f t="shared" si="46"/>
        <v>35.050015688470211</v>
      </c>
      <c r="U69" s="30">
        <f t="shared" si="46"/>
        <v>34.870732505344989</v>
      </c>
      <c r="V69" s="30">
        <f t="shared" si="46"/>
        <v>33.911161939864805</v>
      </c>
      <c r="W69" s="30">
        <f t="shared" si="46"/>
        <v>32.974182682197743</v>
      </c>
      <c r="X69" s="30">
        <f t="shared" si="46"/>
        <v>32.016571973269571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55340962.622865729</v>
      </c>
      <c r="E147">
        <v>60624262.456838571</v>
      </c>
      <c r="F147">
        <v>67667553.369814903</v>
      </c>
      <c r="G147">
        <v>32647617.032188859</v>
      </c>
      <c r="H147">
        <v>55562985.726509422</v>
      </c>
      <c r="I147">
        <v>35061788.353181913</v>
      </c>
      <c r="J147">
        <v>42003310.142710693</v>
      </c>
      <c r="K147">
        <v>19216471.91441685</v>
      </c>
      <c r="L147">
        <v>21440973.00289401</v>
      </c>
      <c r="M147">
        <v>15318388.243996769</v>
      </c>
      <c r="N147">
        <v>29039590.060865089</v>
      </c>
      <c r="O147">
        <v>36444124.969394423</v>
      </c>
      <c r="P147">
        <v>55280394.639373273</v>
      </c>
      <c r="Q147">
        <v>86574134.224348649</v>
      </c>
      <c r="R147">
        <v>95424018.429966226</v>
      </c>
      <c r="S147">
        <v>123198975.0883128</v>
      </c>
      <c r="T147">
        <v>118420056.3596015</v>
      </c>
      <c r="U147">
        <v>113588098.3870535</v>
      </c>
      <c r="V147">
        <v>109634188.51894949</v>
      </c>
      <c r="W147">
        <v>114461588.4312207</v>
      </c>
      <c r="X147">
        <v>143069751.30291089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Wealth_SLE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2014-12-03T13:25:42Z</dcterms:modified>
</cp:coreProperties>
</file>