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485" yWindow="-240" windowWidth="13395" windowHeight="11850" tabRatio="778"/>
  </bookViews>
  <sheets>
    <sheet name="Wealth_SWZ" sheetId="36" r:id="rId1"/>
    <sheet name="Graphs" sheetId="34" r:id="rId2"/>
  </sheets>
  <calcPr calcId="125725"/>
</workbook>
</file>

<file path=xl/calcChain.xml><?xml version="1.0" encoding="utf-8"?>
<calcChain xmlns="http://schemas.openxmlformats.org/spreadsheetml/2006/main">
  <c r="D19" i="36"/>
  <c r="D23"/>
  <c r="E41"/>
  <c r="F41"/>
  <c r="G41"/>
  <c r="H41"/>
  <c r="I41"/>
  <c r="J41"/>
  <c r="K41"/>
  <c r="L41"/>
  <c r="M41"/>
  <c r="N41"/>
  <c r="O41"/>
  <c r="P41"/>
  <c r="Q41"/>
  <c r="R41"/>
  <c r="S41"/>
  <c r="T41"/>
  <c r="U41"/>
  <c r="V41"/>
  <c r="W41"/>
  <c r="X41"/>
  <c r="D41"/>
  <c r="E13"/>
  <c r="F13"/>
  <c r="F45" s="1"/>
  <c r="G13"/>
  <c r="G45" s="1"/>
  <c r="H13"/>
  <c r="I13"/>
  <c r="I45" s="1"/>
  <c r="J13"/>
  <c r="K13"/>
  <c r="K45" s="1"/>
  <c r="L13"/>
  <c r="L45" s="1"/>
  <c r="M13"/>
  <c r="N13"/>
  <c r="N45" s="1"/>
  <c r="O13"/>
  <c r="O45" s="1"/>
  <c r="P13"/>
  <c r="Q13"/>
  <c r="Q45" s="1"/>
  <c r="R13"/>
  <c r="R45" s="1"/>
  <c r="S13"/>
  <c r="S45" s="1"/>
  <c r="T13"/>
  <c r="T45" s="1"/>
  <c r="U13"/>
  <c r="V13"/>
  <c r="V45" s="1"/>
  <c r="W13"/>
  <c r="W45" s="1"/>
  <c r="X13"/>
  <c r="X45" s="1"/>
  <c r="E16"/>
  <c r="F16"/>
  <c r="G16"/>
  <c r="H16"/>
  <c r="I16"/>
  <c r="J16"/>
  <c r="K16"/>
  <c r="L16"/>
  <c r="M16"/>
  <c r="N16"/>
  <c r="O16"/>
  <c r="P16"/>
  <c r="Q16"/>
  <c r="R16"/>
  <c r="S16"/>
  <c r="T16"/>
  <c r="U16"/>
  <c r="V16"/>
  <c r="W16"/>
  <c r="X16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E23"/>
  <c r="E12" s="1"/>
  <c r="F23"/>
  <c r="G23"/>
  <c r="G12" s="1"/>
  <c r="H23"/>
  <c r="H12" s="1"/>
  <c r="I23"/>
  <c r="I12" s="1"/>
  <c r="J23"/>
  <c r="J12" s="1"/>
  <c r="K23"/>
  <c r="K12" s="1"/>
  <c r="L23"/>
  <c r="L12" s="1"/>
  <c r="M23"/>
  <c r="M12" s="1"/>
  <c r="N23"/>
  <c r="O23"/>
  <c r="O12" s="1"/>
  <c r="P23"/>
  <c r="P12" s="1"/>
  <c r="Q23"/>
  <c r="Q12" s="1"/>
  <c r="R23"/>
  <c r="R12" s="1"/>
  <c r="S23"/>
  <c r="S12" s="1"/>
  <c r="T23"/>
  <c r="T12" s="1"/>
  <c r="U23"/>
  <c r="U12" s="1"/>
  <c r="V23"/>
  <c r="W23"/>
  <c r="W12" s="1"/>
  <c r="X23"/>
  <c r="X12" s="1"/>
  <c r="D16"/>
  <c r="D13"/>
  <c r="D45" s="1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D54" s="1"/>
  <c r="E55" l="1"/>
  <c r="I55"/>
  <c r="M55"/>
  <c r="Q55"/>
  <c r="D12"/>
  <c r="D11"/>
  <c r="D10"/>
  <c r="D72" s="1"/>
  <c r="U55"/>
  <c r="M48"/>
  <c r="P54"/>
  <c r="X54"/>
  <c r="U10"/>
  <c r="U7" s="1"/>
  <c r="Q10"/>
  <c r="Q7" s="1"/>
  <c r="M10"/>
  <c r="M7" s="1"/>
  <c r="E10"/>
  <c r="E7" s="1"/>
  <c r="N10"/>
  <c r="N7" s="1"/>
  <c r="J11"/>
  <c r="E45"/>
  <c r="M45"/>
  <c r="U45"/>
  <c r="I48"/>
  <c r="W10"/>
  <c r="W7" s="1"/>
  <c r="S11"/>
  <c r="G11"/>
  <c r="H54"/>
  <c r="I10"/>
  <c r="I7" s="1"/>
  <c r="U48"/>
  <c r="E48"/>
  <c r="Q48"/>
  <c r="E54"/>
  <c r="I54"/>
  <c r="M54"/>
  <c r="Q54"/>
  <c r="U54"/>
  <c r="W55"/>
  <c r="X10"/>
  <c r="X7" s="1"/>
  <c r="T10"/>
  <c r="T7" s="1"/>
  <c r="P10"/>
  <c r="P7" s="1"/>
  <c r="L10"/>
  <c r="L7" s="1"/>
  <c r="H10"/>
  <c r="H7" s="1"/>
  <c r="V12"/>
  <c r="N12"/>
  <c r="F12"/>
  <c r="R11"/>
  <c r="N11"/>
  <c r="F11"/>
  <c r="V10"/>
  <c r="V7" s="1"/>
  <c r="R10"/>
  <c r="R7" s="1"/>
  <c r="J10"/>
  <c r="J7" s="1"/>
  <c r="F10"/>
  <c r="F7" s="1"/>
  <c r="W11"/>
  <c r="O11"/>
  <c r="K11"/>
  <c r="S10"/>
  <c r="S7" s="1"/>
  <c r="O10"/>
  <c r="O7" s="1"/>
  <c r="K10"/>
  <c r="K7" s="1"/>
  <c r="G10"/>
  <c r="G7" s="1"/>
  <c r="J45"/>
  <c r="T54"/>
  <c r="X55"/>
  <c r="U11"/>
  <c r="Q11"/>
  <c r="M11"/>
  <c r="I11"/>
  <c r="E11"/>
  <c r="L55"/>
  <c r="V11"/>
  <c r="L54"/>
  <c r="H55"/>
  <c r="X11"/>
  <c r="T11"/>
  <c r="P11"/>
  <c r="L11"/>
  <c r="H11"/>
  <c r="H45"/>
  <c r="P55"/>
  <c r="P45"/>
  <c r="D55"/>
  <c r="T55"/>
  <c r="H48"/>
  <c r="L48"/>
  <c r="T48"/>
  <c r="G48"/>
  <c r="K48"/>
  <c r="S48"/>
  <c r="G55"/>
  <c r="O55"/>
  <c r="S55"/>
  <c r="F48"/>
  <c r="J48"/>
  <c r="N48"/>
  <c r="R48"/>
  <c r="V48"/>
  <c r="G54"/>
  <c r="K54"/>
  <c r="O54"/>
  <c r="S54"/>
  <c r="W54"/>
  <c r="F55"/>
  <c r="J55"/>
  <c r="N55"/>
  <c r="R55"/>
  <c r="V55"/>
  <c r="D48"/>
  <c r="P48"/>
  <c r="X48"/>
  <c r="O48"/>
  <c r="W48"/>
  <c r="K55"/>
  <c r="F54"/>
  <c r="J54"/>
  <c r="N54"/>
  <c r="R54"/>
  <c r="V54"/>
  <c r="D74" l="1"/>
  <c r="D75"/>
  <c r="D73"/>
  <c r="D46"/>
  <c r="D60" s="1"/>
  <c r="R46"/>
  <c r="J46"/>
  <c r="T47"/>
  <c r="T44"/>
  <c r="L47"/>
  <c r="L44"/>
  <c r="D47"/>
  <c r="D61" s="1"/>
  <c r="D44"/>
  <c r="S46"/>
  <c r="K46"/>
  <c r="U44"/>
  <c r="U47"/>
  <c r="M44"/>
  <c r="M47"/>
  <c r="E44"/>
  <c r="E47"/>
  <c r="T46"/>
  <c r="E46"/>
  <c r="U46"/>
  <c r="Q46"/>
  <c r="M46"/>
  <c r="I46"/>
  <c r="W47"/>
  <c r="W44"/>
  <c r="S47"/>
  <c r="S44"/>
  <c r="O47"/>
  <c r="O44"/>
  <c r="K47"/>
  <c r="K44"/>
  <c r="G47"/>
  <c r="G44"/>
  <c r="X47"/>
  <c r="X44"/>
  <c r="V46"/>
  <c r="N46"/>
  <c r="F46"/>
  <c r="P47"/>
  <c r="P44"/>
  <c r="H47"/>
  <c r="H44"/>
  <c r="W46"/>
  <c r="O46"/>
  <c r="G46"/>
  <c r="Q47"/>
  <c r="Q44"/>
  <c r="I47"/>
  <c r="I44"/>
  <c r="X46"/>
  <c r="P46"/>
  <c r="L46"/>
  <c r="H46"/>
  <c r="V44"/>
  <c r="V47"/>
  <c r="R47"/>
  <c r="R44"/>
  <c r="N44"/>
  <c r="N47"/>
  <c r="J47"/>
  <c r="J44"/>
  <c r="F44"/>
  <c r="F47"/>
  <c r="D64"/>
  <c r="E64"/>
  <c r="N64"/>
  <c r="V64"/>
  <c r="T64"/>
  <c r="M64"/>
  <c r="R64"/>
  <c r="O64"/>
  <c r="F64"/>
  <c r="X64"/>
  <c r="Q64"/>
  <c r="K64"/>
  <c r="G64"/>
  <c r="H64"/>
  <c r="U64"/>
  <c r="P64"/>
  <c r="S64"/>
  <c r="L64"/>
  <c r="W64"/>
  <c r="I64"/>
  <c r="J64"/>
  <c r="D62"/>
  <c r="P42" l="1"/>
  <c r="P75"/>
  <c r="G75"/>
  <c r="G42"/>
  <c r="N42"/>
  <c r="N75"/>
  <c r="I42"/>
  <c r="I75"/>
  <c r="E42"/>
  <c r="E75"/>
  <c r="S75"/>
  <c r="S42"/>
  <c r="D42"/>
  <c r="D56" s="1"/>
  <c r="H42"/>
  <c r="H75"/>
  <c r="W75"/>
  <c r="W42"/>
  <c r="Q42"/>
  <c r="Q75"/>
  <c r="J75"/>
  <c r="J42"/>
  <c r="K75"/>
  <c r="K42"/>
  <c r="L42"/>
  <c r="L75"/>
  <c r="X42"/>
  <c r="X75"/>
  <c r="O75"/>
  <c r="O42"/>
  <c r="F75"/>
  <c r="F42"/>
  <c r="V75"/>
  <c r="V42"/>
  <c r="M42"/>
  <c r="M75"/>
  <c r="U42"/>
  <c r="U75"/>
  <c r="T42"/>
  <c r="T75"/>
  <c r="R75"/>
  <c r="R42"/>
  <c r="M60"/>
  <c r="P60"/>
  <c r="J61"/>
  <c r="Q61"/>
  <c r="X61"/>
  <c r="H61"/>
  <c r="P61"/>
  <c r="U60"/>
  <c r="X60"/>
  <c r="G61"/>
  <c r="O61"/>
  <c r="E61"/>
  <c r="S62"/>
  <c r="R61"/>
  <c r="W61"/>
  <c r="U61"/>
  <c r="H60"/>
  <c r="H58"/>
  <c r="T58"/>
  <c r="G58"/>
  <c r="E58"/>
  <c r="M58"/>
  <c r="N58"/>
  <c r="R58"/>
  <c r="J62"/>
  <c r="H62"/>
  <c r="S60"/>
  <c r="X62"/>
  <c r="K62"/>
  <c r="F60"/>
  <c r="N60"/>
  <c r="E62"/>
  <c r="M62"/>
  <c r="U62"/>
  <c r="T62"/>
  <c r="O60"/>
  <c r="K61"/>
  <c r="S61"/>
  <c r="I60"/>
  <c r="Q60"/>
  <c r="G62"/>
  <c r="F61"/>
  <c r="N61"/>
  <c r="V61"/>
  <c r="L60"/>
  <c r="T60"/>
  <c r="P58"/>
  <c r="Q58"/>
  <c r="F58"/>
  <c r="K58"/>
  <c r="X58"/>
  <c r="D58"/>
  <c r="W58"/>
  <c r="I58"/>
  <c r="L58"/>
  <c r="V58"/>
  <c r="U58"/>
  <c r="S58"/>
  <c r="J58"/>
  <c r="O58"/>
  <c r="R62"/>
  <c r="F62"/>
  <c r="N62"/>
  <c r="V62"/>
  <c r="E60"/>
  <c r="P62"/>
  <c r="M61"/>
  <c r="K60"/>
  <c r="O62"/>
  <c r="W62"/>
  <c r="L61"/>
  <c r="T61"/>
  <c r="J60"/>
  <c r="R60"/>
  <c r="I62"/>
  <c r="Q62"/>
  <c r="L62"/>
  <c r="I61"/>
  <c r="G60"/>
  <c r="W60"/>
  <c r="V60"/>
  <c r="L56" l="1"/>
  <c r="I56"/>
  <c r="F56"/>
  <c r="K56"/>
  <c r="E56"/>
  <c r="N56"/>
  <c r="P56"/>
  <c r="U56"/>
  <c r="R56"/>
  <c r="V56"/>
  <c r="O56"/>
  <c r="J56"/>
  <c r="W56"/>
  <c r="T56"/>
  <c r="M56"/>
  <c r="X56"/>
  <c r="Q56"/>
  <c r="H56"/>
  <c r="S56"/>
  <c r="G56"/>
  <c r="U74" l="1"/>
  <c r="U73"/>
  <c r="Q74"/>
  <c r="Q73"/>
  <c r="M74"/>
  <c r="M73"/>
  <c r="I74"/>
  <c r="I73"/>
  <c r="E73"/>
  <c r="E74"/>
  <c r="R72"/>
  <c r="N72"/>
  <c r="J72"/>
  <c r="U39"/>
  <c r="Q39"/>
  <c r="M68"/>
  <c r="M39"/>
  <c r="I39"/>
  <c r="E39"/>
  <c r="S72"/>
  <c r="O72"/>
  <c r="K72"/>
  <c r="U72"/>
  <c r="Q72"/>
  <c r="M72"/>
  <c r="I72"/>
  <c r="E72"/>
  <c r="G74"/>
  <c r="G73"/>
  <c r="K74"/>
  <c r="K73"/>
  <c r="O74"/>
  <c r="O73"/>
  <c r="S74"/>
  <c r="S73"/>
  <c r="W69"/>
  <c r="W74"/>
  <c r="W73"/>
  <c r="V74"/>
  <c r="V73"/>
  <c r="R74"/>
  <c r="R69"/>
  <c r="R73"/>
  <c r="N74"/>
  <c r="N73"/>
  <c r="J74"/>
  <c r="J73"/>
  <c r="F74"/>
  <c r="F73"/>
  <c r="V67"/>
  <c r="V39"/>
  <c r="R68"/>
  <c r="R39"/>
  <c r="N39"/>
  <c r="J67"/>
  <c r="J68"/>
  <c r="J39"/>
  <c r="F68"/>
  <c r="F39"/>
  <c r="T72"/>
  <c r="L72"/>
  <c r="H72"/>
  <c r="P72"/>
  <c r="W67"/>
  <c r="W39"/>
  <c r="S68"/>
  <c r="S39"/>
  <c r="O39"/>
  <c r="K68"/>
  <c r="K39"/>
  <c r="G39"/>
  <c r="X73"/>
  <c r="X74"/>
  <c r="T73"/>
  <c r="T74"/>
  <c r="P73"/>
  <c r="P74"/>
  <c r="L74"/>
  <c r="L73"/>
  <c r="H74"/>
  <c r="H73"/>
  <c r="X68"/>
  <c r="X67"/>
  <c r="X39"/>
  <c r="X72"/>
  <c r="T39"/>
  <c r="P39"/>
  <c r="L39"/>
  <c r="H39"/>
  <c r="G59"/>
  <c r="D59"/>
  <c r="W59"/>
  <c r="S59"/>
  <c r="U59"/>
  <c r="M59"/>
  <c r="R59"/>
  <c r="F72"/>
  <c r="K59"/>
  <c r="F43"/>
  <c r="M43"/>
  <c r="G72"/>
  <c r="S43"/>
  <c r="J59"/>
  <c r="P59"/>
  <c r="O59"/>
  <c r="V59"/>
  <c r="C75"/>
  <c r="J43"/>
  <c r="K43"/>
  <c r="W72"/>
  <c r="T59"/>
  <c r="P43"/>
  <c r="V72"/>
  <c r="V43"/>
  <c r="T43"/>
  <c r="I43"/>
  <c r="O43"/>
  <c r="G43"/>
  <c r="L59"/>
  <c r="H59"/>
  <c r="X59"/>
  <c r="N59"/>
  <c r="Q59"/>
  <c r="I59"/>
  <c r="F59"/>
  <c r="U43"/>
  <c r="N43"/>
  <c r="Q43"/>
  <c r="D43"/>
  <c r="E59"/>
  <c r="E43"/>
  <c r="W43"/>
  <c r="H43"/>
  <c r="X43"/>
  <c r="L43"/>
  <c r="R43"/>
  <c r="D7"/>
  <c r="D39" l="1"/>
  <c r="D53" s="1"/>
  <c r="D67"/>
  <c r="C72"/>
  <c r="C73"/>
  <c r="C74"/>
  <c r="X57"/>
  <c r="Q57"/>
  <c r="O57"/>
  <c r="P57"/>
  <c r="L57"/>
  <c r="U57"/>
  <c r="J57"/>
  <c r="H57"/>
  <c r="M57"/>
  <c r="G69"/>
  <c r="G57"/>
  <c r="D69"/>
  <c r="L69"/>
  <c r="D68"/>
  <c r="P69"/>
  <c r="E57"/>
  <c r="T57"/>
  <c r="K57"/>
  <c r="P68"/>
  <c r="T67"/>
  <c r="T68"/>
  <c r="X69"/>
  <c r="G67"/>
  <c r="Q67"/>
  <c r="N57"/>
  <c r="F57"/>
  <c r="L68"/>
  <c r="G68"/>
  <c r="S67"/>
  <c r="J69"/>
  <c r="M69"/>
  <c r="O53"/>
  <c r="V57"/>
  <c r="O69"/>
  <c r="W57"/>
  <c r="S57"/>
  <c r="O67"/>
  <c r="R67"/>
  <c r="I67"/>
  <c r="U69"/>
  <c r="D57"/>
  <c r="H67"/>
  <c r="L67"/>
  <c r="P67"/>
  <c r="K67"/>
  <c r="O68"/>
  <c r="F67"/>
  <c r="N68"/>
  <c r="N67"/>
  <c r="V68"/>
  <c r="F69"/>
  <c r="N69"/>
  <c r="V69"/>
  <c r="S69"/>
  <c r="K69"/>
  <c r="U67"/>
  <c r="I57"/>
  <c r="H69"/>
  <c r="E68"/>
  <c r="U68"/>
  <c r="E69"/>
  <c r="R57"/>
  <c r="H68"/>
  <c r="T69"/>
  <c r="W68"/>
  <c r="E67"/>
  <c r="I68"/>
  <c r="M67"/>
  <c r="Q68"/>
  <c r="I69"/>
  <c r="Q69"/>
  <c r="S53" l="1"/>
  <c r="R53"/>
  <c r="M53"/>
  <c r="K53"/>
  <c r="N53"/>
  <c r="Q53"/>
  <c r="T53"/>
  <c r="I53"/>
  <c r="W53"/>
  <c r="F53"/>
  <c r="P53"/>
  <c r="E53"/>
  <c r="X53"/>
  <c r="U53"/>
  <c r="V53"/>
  <c r="G53"/>
  <c r="H53"/>
  <c r="J53"/>
  <c r="L53"/>
  <c r="C67"/>
  <c r="C69"/>
  <c r="C68"/>
</calcChain>
</file>

<file path=xl/sharedStrings.xml><?xml version="1.0" encoding="utf-8"?>
<sst xmlns="http://schemas.openxmlformats.org/spreadsheetml/2006/main" count="95" uniqueCount="65">
  <si>
    <t xml:space="preserve">Country </t>
  </si>
  <si>
    <t>UN country code</t>
  </si>
  <si>
    <t>Environmental Asset  Code</t>
  </si>
  <si>
    <t>Description of Environmental Assets</t>
  </si>
  <si>
    <t>Unit</t>
  </si>
  <si>
    <t xml:space="preserve">Produced Capital </t>
  </si>
  <si>
    <t xml:space="preserve">Pastureland </t>
  </si>
  <si>
    <t xml:space="preserve">Timber </t>
  </si>
  <si>
    <t>GDP</t>
  </si>
  <si>
    <t>Population</t>
  </si>
  <si>
    <t>Natural Capital</t>
  </si>
  <si>
    <t>Total Forest</t>
  </si>
  <si>
    <t>Fossil Fuels</t>
  </si>
  <si>
    <t>Oil</t>
  </si>
  <si>
    <t>Natural Gas</t>
  </si>
  <si>
    <t>Coal</t>
  </si>
  <si>
    <t>Minerals</t>
  </si>
  <si>
    <t>Bauxite</t>
  </si>
  <si>
    <t>Copper</t>
  </si>
  <si>
    <t>Gold</t>
  </si>
  <si>
    <t>Iron</t>
  </si>
  <si>
    <t>Lead</t>
  </si>
  <si>
    <t>Nickel</t>
  </si>
  <si>
    <t>Phosphate</t>
  </si>
  <si>
    <t>Silver</t>
  </si>
  <si>
    <t>Tin</t>
  </si>
  <si>
    <t>Zinc</t>
  </si>
  <si>
    <t xml:space="preserve">Cropland </t>
  </si>
  <si>
    <t>Inclusive Wealth Index</t>
  </si>
  <si>
    <t>0</t>
  </si>
  <si>
    <t>Constant US$ of 2005</t>
  </si>
  <si>
    <t>Agricultural Land</t>
  </si>
  <si>
    <t>Renewable Resources</t>
  </si>
  <si>
    <t>Non-renewable Resources</t>
  </si>
  <si>
    <t>Indicator: change in wealth with respect to the 1990 levels (Per capita)</t>
  </si>
  <si>
    <t xml:space="preserve">Indicator: Wealth per capita </t>
  </si>
  <si>
    <t>Indicator: Percentage composition of the wealth of the country (%) - Including average</t>
  </si>
  <si>
    <t>Average (if aplicable)</t>
  </si>
  <si>
    <t>Human Capital</t>
  </si>
  <si>
    <t>Content</t>
  </si>
  <si>
    <t>Inclusive Wealth and Related Indicators</t>
  </si>
  <si>
    <t>Natural capital composition of wealth</t>
  </si>
  <si>
    <t>3.1.1</t>
  </si>
  <si>
    <t>3.1.1.1</t>
  </si>
  <si>
    <t>3.1.2</t>
  </si>
  <si>
    <t>3.1.2.1</t>
  </si>
  <si>
    <t>3.1.2.2</t>
  </si>
  <si>
    <t>3.1.1.2</t>
  </si>
  <si>
    <t>3.2.1</t>
  </si>
  <si>
    <t>3.2.2.1</t>
  </si>
  <si>
    <t>3.2.2</t>
  </si>
  <si>
    <t>3.2.2.2</t>
  </si>
  <si>
    <t>3.2.2.3</t>
  </si>
  <si>
    <t>3.2.2.5</t>
  </si>
  <si>
    <t>3.2.2.6</t>
  </si>
  <si>
    <t>3.2.2.7</t>
  </si>
  <si>
    <t>3.2.2.8</t>
  </si>
  <si>
    <t>3.2.2.9</t>
  </si>
  <si>
    <t>3.2.2.10</t>
  </si>
  <si>
    <t>3.2.1.1</t>
  </si>
  <si>
    <t>3.2.1.2</t>
  </si>
  <si>
    <t>3.2.1.3</t>
  </si>
  <si>
    <t>Non-Timber Forest Resource Wealth</t>
  </si>
  <si>
    <t>Swaziland</t>
  </si>
  <si>
    <t>SWZ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</si>
</sst>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* #,##0.00\ _€_-;\-* #,##0.00\ _€_-;_-* &quot;-&quot;??\ _€_-;_-@_-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2"/>
      <color theme="5" tint="-0.249977111117893"/>
      <name val="Arial"/>
      <family val="2"/>
    </font>
    <font>
      <sz val="11"/>
      <color theme="4" tint="-0.499984740745262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Times New Roman"/>
      <family val="1"/>
    </font>
    <font>
      <b/>
      <sz val="12"/>
      <color rgb="FF330EBC"/>
      <name val="Arial"/>
      <family val="2"/>
    </font>
    <font>
      <b/>
      <sz val="12"/>
      <color theme="3" tint="-0.499984740745262"/>
      <name val="Arial"/>
      <family val="2"/>
    </font>
    <font>
      <sz val="11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rgb="FFC00000"/>
      <name val="Arial"/>
      <family val="2"/>
    </font>
    <font>
      <sz val="11"/>
      <color rgb="FFC00000"/>
      <name val="Calibri"/>
      <family val="2"/>
      <scheme val="minor"/>
    </font>
    <font>
      <b/>
      <sz val="12"/>
      <color rgb="FF00B050"/>
      <name val="Arial"/>
      <family val="2"/>
    </font>
    <font>
      <b/>
      <sz val="13"/>
      <color rgb="FF00B050"/>
      <name val="Arial"/>
      <family val="2"/>
    </font>
    <font>
      <b/>
      <sz val="12"/>
      <color rgb="FF003399"/>
      <name val="Arial"/>
      <family val="2"/>
    </font>
    <font>
      <sz val="11"/>
      <color rgb="FF4D4D4D"/>
      <name val="Verdana"/>
      <family val="2"/>
    </font>
    <font>
      <sz val="11"/>
      <name val="Calibri"/>
      <family val="2"/>
      <scheme val="minor"/>
    </font>
    <font>
      <sz val="11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11" fillId="0" borderId="0" applyFont="0" applyFill="0" applyBorder="0" applyAlignment="0" applyProtection="0"/>
  </cellStyleXfs>
  <cellXfs count="40">
    <xf numFmtId="0" fontId="0" fillId="0" borderId="0" xfId="0"/>
    <xf numFmtId="0" fontId="3" fillId="2" borderId="0" xfId="0" applyFont="1" applyFill="1" applyBorder="1"/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4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5" fontId="0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165" fontId="11" fillId="0" borderId="0" xfId="8" applyNumberFormat="1" applyFont="1"/>
    <xf numFmtId="49" fontId="10" fillId="0" borderId="0" xfId="0" applyNumberFormat="1" applyFont="1" applyFill="1" applyBorder="1" applyAlignment="1">
      <alignment horizontal="right"/>
    </xf>
    <xf numFmtId="0" fontId="0" fillId="0" borderId="0" xfId="0" applyFont="1"/>
    <xf numFmtId="49" fontId="12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/>
    </xf>
    <xf numFmtId="165" fontId="15" fillId="0" borderId="0" xfId="0" applyNumberFormat="1" applyFont="1"/>
    <xf numFmtId="0" fontId="15" fillId="0" borderId="0" xfId="0" applyFont="1"/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wrapText="1"/>
    </xf>
    <xf numFmtId="0" fontId="19" fillId="0" borderId="0" xfId="0" applyFont="1"/>
    <xf numFmtId="43" fontId="0" fillId="0" borderId="0" xfId="0" applyNumberFormat="1"/>
    <xf numFmtId="165" fontId="0" fillId="0" borderId="0" xfId="0" applyNumberFormat="1" applyFill="1"/>
    <xf numFmtId="165" fontId="0" fillId="0" borderId="0" xfId="8" applyNumberFormat="1" applyFont="1"/>
    <xf numFmtId="0" fontId="3" fillId="2" borderId="0" xfId="8" applyNumberFormat="1" applyFont="1" applyFill="1" applyBorder="1"/>
    <xf numFmtId="0" fontId="3" fillId="2" borderId="0" xfId="0" applyNumberFormat="1" applyFont="1" applyFill="1" applyBorder="1"/>
    <xf numFmtId="166" fontId="0" fillId="0" borderId="0" xfId="0" applyNumberFormat="1"/>
    <xf numFmtId="0" fontId="20" fillId="0" borderId="0" xfId="0" applyFont="1" applyFill="1" applyAlignment="1">
      <alignment horizontal="right"/>
    </xf>
    <xf numFmtId="0" fontId="0" fillId="0" borderId="0" xfId="0" applyNumberFormat="1" applyFont="1"/>
    <xf numFmtId="165" fontId="21" fillId="0" borderId="0" xfId="0" applyNumberFormat="1" applyFont="1"/>
    <xf numFmtId="167" fontId="0" fillId="0" borderId="0" xfId="8" applyNumberFormat="1" applyFont="1"/>
  </cellXfs>
  <cellStyles count="9">
    <cellStyle name="Comma" xfId="8" builtinId="3"/>
    <cellStyle name="Normal" xfId="0" builtinId="0"/>
    <cellStyle name="Normal 2" xfId="2"/>
    <cellStyle name="Normal 3" xfId="1"/>
    <cellStyle name="Normal 4" xfId="3"/>
    <cellStyle name="Normal 5" xfId="4"/>
    <cellStyle name="Normal 6" xfId="5"/>
    <cellStyle name="Normal 7" xfId="6"/>
    <cellStyle name="Normal 8" xfId="7"/>
  </cellStyles>
  <dxfs count="0"/>
  <tableStyles count="0" defaultTableStyle="TableStyleMedium9" defaultPivotStyle="PivotStyleLight16"/>
  <colors>
    <mruColors>
      <color rgb="FF646464"/>
      <color rgb="FFFD9900"/>
      <color rgb="FF78A22F"/>
      <color rgb="FFCE7674"/>
      <color rgb="FF7D7447"/>
      <color rgb="FFFF9900"/>
      <color rgb="FFFF9964"/>
      <color rgb="FFDD6909"/>
      <color rgb="FF003399"/>
      <color rgb="FF330E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Change in per capita wealth with respect to  1990 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Wealth_SWZ!$B$54</c:f>
              <c:strCache>
                <c:ptCount val="1"/>
                <c:pt idx="0">
                  <c:v>Produced Capital </c:v>
                </c:pt>
              </c:strCache>
            </c:strRef>
          </c:tx>
          <c:spPr>
            <a:ln w="47625">
              <a:solidFill>
                <a:srgbClr val="646464"/>
              </a:solidFill>
              <a:prstDash val="dash"/>
            </a:ln>
          </c:spPr>
          <c:marker>
            <c:symbol val="none"/>
          </c:marker>
          <c:cat>
            <c:numRef>
              <c:f>Wealth_SWZ!$D$52:$X$52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Wealth_SWZ!$D$54:$X$54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2.5647068496240877</c:v>
                </c:pt>
                <c:pt idx="2">
                  <c:v>6.1000166901275188</c:v>
                </c:pt>
                <c:pt idx="3">
                  <c:v>9.2448433205383651</c:v>
                </c:pt>
                <c:pt idx="4">
                  <c:v>12.108949376845658</c:v>
                </c:pt>
                <c:pt idx="5">
                  <c:v>14.200187513272944</c:v>
                </c:pt>
                <c:pt idx="6">
                  <c:v>14.998436680329409</c:v>
                </c:pt>
                <c:pt idx="7">
                  <c:v>15.652383922772017</c:v>
                </c:pt>
                <c:pt idx="8">
                  <c:v>16.711051079169859</c:v>
                </c:pt>
                <c:pt idx="9">
                  <c:v>15.489131754165619</c:v>
                </c:pt>
                <c:pt idx="10">
                  <c:v>13.422246515006609</c:v>
                </c:pt>
                <c:pt idx="11">
                  <c:v>10.875450075033633</c:v>
                </c:pt>
                <c:pt idx="12">
                  <c:v>6.6767612549800015</c:v>
                </c:pt>
                <c:pt idx="13">
                  <c:v>7.2867995435099919</c:v>
                </c:pt>
                <c:pt idx="14">
                  <c:v>3.4876159004307405</c:v>
                </c:pt>
                <c:pt idx="15">
                  <c:v>1.5678862985171849</c:v>
                </c:pt>
                <c:pt idx="16">
                  <c:v>-3.2744488085719947</c:v>
                </c:pt>
                <c:pt idx="17">
                  <c:v>-6.8636250958367562</c:v>
                </c:pt>
                <c:pt idx="18">
                  <c:v>-10.614700443076819</c:v>
                </c:pt>
                <c:pt idx="19">
                  <c:v>-11.141743085691303</c:v>
                </c:pt>
                <c:pt idx="20" formatCode="_(* #,##0.0000_);_(* \(#,##0.0000\);_(* &quot;-&quot;??_);_(@_)">
                  <c:v>-11.073159466253779</c:v>
                </c:pt>
              </c:numCache>
            </c:numRef>
          </c:val>
        </c:ser>
        <c:ser>
          <c:idx val="1"/>
          <c:order val="1"/>
          <c:tx>
            <c:strRef>
              <c:f>Wealth_SWZ!$B$55</c:f>
              <c:strCache>
                <c:ptCount val="1"/>
                <c:pt idx="0">
                  <c:v>Human Capital</c:v>
                </c:pt>
              </c:strCache>
            </c:strRef>
          </c:tx>
          <c:spPr>
            <a:ln w="47625">
              <a:solidFill>
                <a:srgbClr val="FF9900"/>
              </a:solidFill>
              <a:prstDash val="dash"/>
            </a:ln>
            <a:effectLst>
              <a:outerShdw blurRad="50800" dist="50800" dir="5400000" algn="ctr" rotWithShape="0">
                <a:schemeClr val="bg1"/>
              </a:outerShdw>
            </a:effectLst>
          </c:spPr>
          <c:marker>
            <c:symbol val="none"/>
          </c:marker>
          <c:cat>
            <c:numRef>
              <c:f>Wealth_SWZ!$D$52:$X$52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Wealth_SWZ!$D$55:$X$55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0.19828252114537648</c:v>
                </c:pt>
                <c:pt idx="2">
                  <c:v>0.75401598392619285</c:v>
                </c:pt>
                <c:pt idx="3">
                  <c:v>1.6112552059379892</c:v>
                </c:pt>
                <c:pt idx="4">
                  <c:v>2.6683100849775876</c:v>
                </c:pt>
                <c:pt idx="5">
                  <c:v>3.8588354883953846</c:v>
                </c:pt>
                <c:pt idx="6">
                  <c:v>5.1576968939336387</c:v>
                </c:pt>
                <c:pt idx="7">
                  <c:v>1.3158212182022178</c:v>
                </c:pt>
                <c:pt idx="8">
                  <c:v>2.6881942427384065</c:v>
                </c:pt>
                <c:pt idx="9">
                  <c:v>4.1349881624694662</c:v>
                </c:pt>
                <c:pt idx="10">
                  <c:v>5.5949612003730609</c:v>
                </c:pt>
                <c:pt idx="11">
                  <c:v>7.1428696824535676</c:v>
                </c:pt>
                <c:pt idx="12">
                  <c:v>8.6454237776421472</c:v>
                </c:pt>
                <c:pt idx="13">
                  <c:v>10.121213134291796</c:v>
                </c:pt>
                <c:pt idx="14">
                  <c:v>11.569584611899252</c:v>
                </c:pt>
                <c:pt idx="15">
                  <c:v>12.978655913775139</c:v>
                </c:pt>
                <c:pt idx="16">
                  <c:v>14.256676554155433</c:v>
                </c:pt>
                <c:pt idx="17">
                  <c:v>15.547333291990295</c:v>
                </c:pt>
                <c:pt idx="18">
                  <c:v>11.833599118670968</c:v>
                </c:pt>
                <c:pt idx="19">
                  <c:v>13.12880141389785</c:v>
                </c:pt>
                <c:pt idx="20">
                  <c:v>14.334766324440151</c:v>
                </c:pt>
              </c:numCache>
            </c:numRef>
          </c:val>
        </c:ser>
        <c:ser>
          <c:idx val="2"/>
          <c:order val="2"/>
          <c:tx>
            <c:strRef>
              <c:f>Wealth_SWZ!$B$56</c:f>
              <c:strCache>
                <c:ptCount val="1"/>
                <c:pt idx="0">
                  <c:v>Natural Capital</c:v>
                </c:pt>
              </c:strCache>
            </c:strRef>
          </c:tx>
          <c:spPr>
            <a:ln w="47625">
              <a:solidFill>
                <a:srgbClr val="78A22F"/>
              </a:solidFill>
              <a:prstDash val="dash"/>
            </a:ln>
          </c:spPr>
          <c:marker>
            <c:symbol val="none"/>
          </c:marker>
          <c:cat>
            <c:numRef>
              <c:f>Wealth_SWZ!$D$52:$X$52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Wealth_SWZ!$D$56:$X$56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-1.8672652141484058</c:v>
                </c:pt>
                <c:pt idx="2">
                  <c:v>-3.2224663981008872</c:v>
                </c:pt>
                <c:pt idx="3">
                  <c:v>-4.2551660062742585</c:v>
                </c:pt>
                <c:pt idx="4">
                  <c:v>-5.250208299465986</c:v>
                </c:pt>
                <c:pt idx="5">
                  <c:v>-6.3227030847052728</c:v>
                </c:pt>
                <c:pt idx="6">
                  <c:v>-7.5186258995346256</c:v>
                </c:pt>
                <c:pt idx="7">
                  <c:v>-8.8141453032369199</c:v>
                </c:pt>
                <c:pt idx="8">
                  <c:v>-10.02685543892129</c:v>
                </c:pt>
                <c:pt idx="9">
                  <c:v>-11.004811146344306</c:v>
                </c:pt>
                <c:pt idx="10">
                  <c:v>-11.613008458647156</c:v>
                </c:pt>
                <c:pt idx="11">
                  <c:v>-11.876646504826416</c:v>
                </c:pt>
                <c:pt idx="12">
                  <c:v>-11.858054202794699</c:v>
                </c:pt>
                <c:pt idx="13">
                  <c:v>-11.678652825193359</c:v>
                </c:pt>
                <c:pt idx="14">
                  <c:v>-11.573565688303034</c:v>
                </c:pt>
                <c:pt idx="15">
                  <c:v>-11.684295437471881</c:v>
                </c:pt>
                <c:pt idx="16">
                  <c:v>-12.084540520159059</c:v>
                </c:pt>
                <c:pt idx="17">
                  <c:v>-12.688436886114252</c:v>
                </c:pt>
                <c:pt idx="18">
                  <c:v>-13.424521752775831</c:v>
                </c:pt>
                <c:pt idx="19">
                  <c:v>-14.188627812265908</c:v>
                </c:pt>
                <c:pt idx="20">
                  <c:v>-14.908745178531536</c:v>
                </c:pt>
              </c:numCache>
            </c:numRef>
          </c:val>
        </c:ser>
        <c:ser>
          <c:idx val="4"/>
          <c:order val="3"/>
          <c:tx>
            <c:strRef>
              <c:f>Wealth_SWZ!$B$53</c:f>
              <c:strCache>
                <c:ptCount val="1"/>
                <c:pt idx="0">
                  <c:v>Inclusive Wealth Index</c:v>
                </c:pt>
              </c:strCache>
            </c:strRef>
          </c:tx>
          <c:spPr>
            <a:ln w="44450">
              <a:solidFill>
                <a:schemeClr val="tx1"/>
              </a:solidFill>
              <a:prstDash val="solid"/>
            </a:ln>
          </c:spPr>
          <c:marker>
            <c:symbol val="none"/>
          </c:marker>
          <c:cat>
            <c:numRef>
              <c:f>Wealth_SWZ!$D$52:$X$52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Wealth_SWZ!$D$53:$X$53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0.64833170029805487</c:v>
                </c:pt>
                <c:pt idx="2">
                  <c:v>1.8106424034066482</c:v>
                </c:pt>
                <c:pt idx="3">
                  <c:v>3.1091176244129937</c:v>
                </c:pt>
                <c:pt idx="4">
                  <c:v>4.4823633804632834</c:v>
                </c:pt>
                <c:pt idx="5">
                  <c:v>5.7587253909847647</c:v>
                </c:pt>
                <c:pt idx="6">
                  <c:v>6.7927237745186053</c:v>
                </c:pt>
                <c:pt idx="7">
                  <c:v>4.1803109480245126</c:v>
                </c:pt>
                <c:pt idx="8">
                  <c:v>5.3275823548025292</c:v>
                </c:pt>
                <c:pt idx="9">
                  <c:v>5.9917213923189161</c:v>
                </c:pt>
                <c:pt idx="10">
                  <c:v>6.4831256050620789</c:v>
                </c:pt>
                <c:pt idx="11">
                  <c:v>6.9406395503131657</c:v>
                </c:pt>
                <c:pt idx="12">
                  <c:v>6.9850750609404377</c:v>
                </c:pt>
                <c:pt idx="13">
                  <c:v>8.1774648820333251</c:v>
                </c:pt>
                <c:pt idx="14">
                  <c:v>8.2850576232406539</c:v>
                </c:pt>
                <c:pt idx="15">
                  <c:v>8.8049642907726877</c:v>
                </c:pt>
                <c:pt idx="16">
                  <c:v>8.5127451282864364</c:v>
                </c:pt>
                <c:pt idx="17">
                  <c:v>8.5192297679418374</c:v>
                </c:pt>
                <c:pt idx="18">
                  <c:v>4.9688202306214624</c:v>
                </c:pt>
                <c:pt idx="19">
                  <c:v>5.706253401012984</c:v>
                </c:pt>
                <c:pt idx="20">
                  <c:v>6.527000022789875</c:v>
                </c:pt>
              </c:numCache>
            </c:numRef>
          </c:val>
        </c:ser>
        <c:ser>
          <c:idx val="3"/>
          <c:order val="4"/>
          <c:tx>
            <c:v>GDP</c:v>
          </c:tx>
          <c:spPr>
            <a:ln w="44450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Wealth_SWZ!$D$64:$X$64</c:f>
              <c:numCache>
                <c:formatCode>_(* #,##0_);_(* \(#,##0\);_(* "-"??_);_(@_)</c:formatCode>
                <c:ptCount val="21"/>
                <c:pt idx="0">
                  <c:v>0</c:v>
                </c:pt>
                <c:pt idx="1">
                  <c:v>-0.22286720389161907</c:v>
                </c:pt>
                <c:pt idx="2">
                  <c:v>-1.0839875509713548</c:v>
                </c:pt>
                <c:pt idx="3">
                  <c:v>0.40109910995014264</c:v>
                </c:pt>
                <c:pt idx="4">
                  <c:v>1.788544132063441</c:v>
                </c:pt>
                <c:pt idx="5">
                  <c:v>3.5457989116230548</c:v>
                </c:pt>
                <c:pt idx="6">
                  <c:v>5.3056131248086613</c:v>
                </c:pt>
                <c:pt idx="7">
                  <c:v>6.9353225730228507</c:v>
                </c:pt>
                <c:pt idx="8">
                  <c:v>7.3278294448947401</c:v>
                </c:pt>
                <c:pt idx="9">
                  <c:v>8.4901735145664468</c:v>
                </c:pt>
                <c:pt idx="10">
                  <c:v>9.7690212022331977</c:v>
                </c:pt>
                <c:pt idx="11">
                  <c:v>8.7863476212693072</c:v>
                </c:pt>
                <c:pt idx="12">
                  <c:v>9.8884567643894528</c:v>
                </c:pt>
                <c:pt idx="13">
                  <c:v>13.774702073477506</c:v>
                </c:pt>
                <c:pt idx="14">
                  <c:v>16.531246778360973</c:v>
                </c:pt>
                <c:pt idx="15">
                  <c:v>18.191012681828433</c:v>
                </c:pt>
                <c:pt idx="16">
                  <c:v>20.635650098116255</c:v>
                </c:pt>
                <c:pt idx="17">
                  <c:v>23.718670617262873</c:v>
                </c:pt>
                <c:pt idx="18">
                  <c:v>22.403931660326926</c:v>
                </c:pt>
                <c:pt idx="19">
                  <c:v>21.973418612266158</c:v>
                </c:pt>
                <c:pt idx="20">
                  <c:v>22.555068601880702</c:v>
                </c:pt>
              </c:numCache>
            </c:numRef>
          </c:val>
        </c:ser>
        <c:marker val="1"/>
        <c:axId val="78330880"/>
        <c:axId val="78340864"/>
      </c:lineChart>
      <c:catAx>
        <c:axId val="7833088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78340864"/>
        <c:crosses val="autoZero"/>
        <c:auto val="1"/>
        <c:lblAlgn val="ctr"/>
        <c:lblOffset val="100"/>
      </c:catAx>
      <c:valAx>
        <c:axId val="78340864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lang="de-DE" sz="1200" b="0">
                    <a:latin typeface="Arial" pitchFamily="34" charset="0"/>
                    <a:cs typeface="Arial" pitchFamily="34" charset="0"/>
                  </a:rPr>
                  <a:t>Percentage</a:t>
                </a: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78330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2505576115710725E-2"/>
          <c:y val="0.88082543661281576"/>
          <c:w val="0.89396306860339469"/>
          <c:h val="0.10256556684739668"/>
        </c:manualLayout>
      </c:layout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Wealth per capita</a:t>
            </a:r>
          </a:p>
        </c:rich>
      </c:tx>
    </c:title>
    <c:plotArea>
      <c:layout/>
      <c:barChart>
        <c:barDir val="col"/>
        <c:grouping val="stacked"/>
        <c:ser>
          <c:idx val="0"/>
          <c:order val="0"/>
          <c:tx>
            <c:strRef>
              <c:f>Wealth_SWZ!$B$40</c:f>
              <c:strCache>
                <c:ptCount val="1"/>
                <c:pt idx="0">
                  <c:v>Produced Capital </c:v>
                </c:pt>
              </c:strCache>
            </c:strRef>
          </c:tx>
          <c:spPr>
            <a:solidFill>
              <a:srgbClr val="646464"/>
            </a:solidFill>
            <a:ln w="47625">
              <a:solidFill>
                <a:srgbClr val="646464"/>
              </a:solidFill>
            </a:ln>
          </c:spPr>
          <c:cat>
            <c:numRef>
              <c:f>Wealth_SWZ!$D$38:$X$38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Wealth_SWZ!$D$40:$X$40</c:f>
              <c:numCache>
                <c:formatCode>_(* #,##0_);_(* \(#,##0\);_(* "-"??_);_(@_)</c:formatCode>
                <c:ptCount val="21"/>
                <c:pt idx="0">
                  <c:v>11503.72865441353</c:v>
                </c:pt>
                <c:pt idx="1">
                  <c:v>11798.765571175441</c:v>
                </c:pt>
                <c:pt idx="2">
                  <c:v>12205.458022319735</c:v>
                </c:pt>
                <c:pt idx="3">
                  <c:v>12567.230344533937</c:v>
                </c:pt>
                <c:pt idx="4">
                  <c:v>12896.709333626151</c:v>
                </c:pt>
                <c:pt idx="5">
                  <c:v>13137.279694358362</c:v>
                </c:pt>
                <c:pt idx="6">
                  <c:v>13229.108112522652</c:v>
                </c:pt>
                <c:pt idx="7">
                  <c:v>13304.336428836272</c:v>
                </c:pt>
                <c:pt idx="8">
                  <c:v>13426.122625861673</c:v>
                </c:pt>
                <c:pt idx="9">
                  <c:v>13285.556342337344</c:v>
                </c:pt>
                <c:pt idx="10">
                  <c:v>13047.787472826365</c:v>
                </c:pt>
                <c:pt idx="11">
                  <c:v>12754.810920991611</c:v>
                </c:pt>
                <c:pt idx="12">
                  <c:v>12271.805152089444</c:v>
                </c:pt>
                <c:pt idx="13">
                  <c:v>12341.982301489963</c:v>
                </c:pt>
                <c:pt idx="14">
                  <c:v>11904.934524107264</c:v>
                </c:pt>
                <c:pt idx="15">
                  <c:v>11684.094039804675</c:v>
                </c:pt>
                <c:pt idx="16">
                  <c:v>11127.044948547731</c:v>
                </c:pt>
                <c:pt idx="17">
                  <c:v>10714.155847532238</c:v>
                </c:pt>
                <c:pt idx="18">
                  <c:v>10282.642317963142</c:v>
                </c:pt>
                <c:pt idx="19">
                  <c:v>10222.012762463721</c:v>
                </c:pt>
                <c:pt idx="20">
                  <c:v>10229.902435945189</c:v>
                </c:pt>
              </c:numCache>
            </c:numRef>
          </c:val>
        </c:ser>
        <c:ser>
          <c:idx val="1"/>
          <c:order val="1"/>
          <c:tx>
            <c:strRef>
              <c:f>Wealth_SWZ!$B$41</c:f>
              <c:strCache>
                <c:ptCount val="1"/>
                <c:pt idx="0">
                  <c:v>Human Capital</c:v>
                </c:pt>
              </c:strCache>
            </c:strRef>
          </c:tx>
          <c:spPr>
            <a:solidFill>
              <a:srgbClr val="FF9900"/>
            </a:solidFill>
            <a:ln w="47625">
              <a:solidFill>
                <a:srgbClr val="FF9900"/>
              </a:solidFill>
            </a:ln>
            <a:effectLst>
              <a:outerShdw blurRad="50800" dist="50800" dir="5400000" algn="ctr" rotWithShape="0">
                <a:schemeClr val="bg1"/>
              </a:outerShdw>
            </a:effectLst>
          </c:spPr>
          <c:cat>
            <c:numRef>
              <c:f>Wealth_SWZ!$D$38:$X$38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Wealth_SWZ!$D$41:$X$41</c:f>
              <c:numCache>
                <c:formatCode>General</c:formatCode>
                <c:ptCount val="21"/>
                <c:pt idx="0">
                  <c:v>33524.864470560016</c:v>
                </c:pt>
                <c:pt idx="1">
                  <c:v>33591.338417042811</c:v>
                </c:pt>
                <c:pt idx="2">
                  <c:v>33777.647307257634</c:v>
                </c:pt>
                <c:pt idx="3">
                  <c:v>34065.035594625573</c:v>
                </c:pt>
                <c:pt idx="4">
                  <c:v>34419.411810203041</c:v>
                </c:pt>
                <c:pt idx="5">
                  <c:v>34818.533838186442</c:v>
                </c:pt>
                <c:pt idx="6">
                  <c:v>35253.975364053549</c:v>
                </c:pt>
                <c:pt idx="7">
                  <c:v>33965.991750637178</c:v>
                </c:pt>
                <c:pt idx="8">
                  <c:v>34426.077947143465</c:v>
                </c:pt>
                <c:pt idx="9">
                  <c:v>34911.113647901606</c:v>
                </c:pt>
                <c:pt idx="10">
                  <c:v>35400.567630165504</c:v>
                </c:pt>
                <c:pt idx="11">
                  <c:v>35919.501850911292</c:v>
                </c:pt>
                <c:pt idx="12">
                  <c:v>36423.231074920113</c:v>
                </c:pt>
                <c:pt idx="13">
                  <c:v>36917.987456607858</c:v>
                </c:pt>
                <c:pt idx="14">
                  <c:v>37403.552031506006</c:v>
                </c:pt>
                <c:pt idx="15">
                  <c:v>37875.941275753452</c:v>
                </c:pt>
                <c:pt idx="16">
                  <c:v>38304.395963346731</c:v>
                </c:pt>
                <c:pt idx="17">
                  <c:v>38737.086885486016</c:v>
                </c:pt>
                <c:pt idx="18">
                  <c:v>37492.062537083846</c:v>
                </c:pt>
                <c:pt idx="19">
                  <c:v>37926.277351178236</c:v>
                </c:pt>
                <c:pt idx="20">
                  <c:v>38330.575453000056</c:v>
                </c:pt>
              </c:numCache>
            </c:numRef>
          </c:val>
        </c:ser>
        <c:ser>
          <c:idx val="2"/>
          <c:order val="2"/>
          <c:tx>
            <c:strRef>
              <c:f>Wealth_SWZ!$B$42</c:f>
              <c:strCache>
                <c:ptCount val="1"/>
                <c:pt idx="0">
                  <c:v>Natural Capital</c:v>
                </c:pt>
              </c:strCache>
            </c:strRef>
          </c:tx>
          <c:spPr>
            <a:solidFill>
              <a:srgbClr val="78A22F"/>
            </a:solidFill>
            <a:ln w="47625">
              <a:solidFill>
                <a:srgbClr val="78A22F"/>
              </a:solidFill>
            </a:ln>
          </c:spPr>
          <c:cat>
            <c:numRef>
              <c:f>Wealth_SWZ!$D$38:$X$38</c:f>
              <c:numCache>
                <c:formatCode>General</c:formatCode>
                <c:ptCount val="2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</c:numCache>
            </c:numRef>
          </c:cat>
          <c:val>
            <c:numRef>
              <c:f>Wealth_SWZ!$D$42:$X$42</c:f>
              <c:numCache>
                <c:formatCode>_(* #,##0_);_(* \(#,##0\);_(* "-"??_);_(@_)</c:formatCode>
                <c:ptCount val="21"/>
                <c:pt idx="0">
                  <c:v>2765.7936538924687</c:v>
                </c:pt>
                <c:pt idx="1">
                  <c:v>2714.1489510982105</c:v>
                </c:pt>
                <c:pt idx="2">
                  <c:v>2676.666882754977</c:v>
                </c:pt>
                <c:pt idx="3">
                  <c:v>2648.1045425283455</c:v>
                </c:pt>
                <c:pt idx="4">
                  <c:v>2620.5837259297027</c:v>
                </c:pt>
                <c:pt idx="5">
                  <c:v>2590.9207332212268</c:v>
                </c:pt>
                <c:pt idx="6">
                  <c:v>2557.8439759032244</c:v>
                </c:pt>
                <c:pt idx="7">
                  <c:v>2522.0125824506808</c:v>
                </c:pt>
                <c:pt idx="8">
                  <c:v>2488.471522477812</c:v>
                </c:pt>
                <c:pt idx="9">
                  <c:v>2461.4232855840269</c:v>
                </c:pt>
                <c:pt idx="10">
                  <c:v>2444.6018029172101</c:v>
                </c:pt>
                <c:pt idx="11">
                  <c:v>2437.3101185667379</c:v>
                </c:pt>
                <c:pt idx="12">
                  <c:v>2437.8243432764439</c:v>
                </c:pt>
                <c:pt idx="13">
                  <c:v>2442.7862151931372</c:v>
                </c:pt>
                <c:pt idx="14">
                  <c:v>2445.692708556307</c:v>
                </c:pt>
                <c:pt idx="15">
                  <c:v>2442.6301521808241</c:v>
                </c:pt>
                <c:pt idx="16">
                  <c:v>2431.5601990838454</c:v>
                </c:pt>
                <c:pt idx="17">
                  <c:v>2414.8576717181695</c:v>
                </c:pt>
                <c:pt idx="18">
                  <c:v>2394.4990831887808</c:v>
                </c:pt>
                <c:pt idx="19">
                  <c:v>2373.3654862863964</c:v>
                </c:pt>
                <c:pt idx="20">
                  <c:v>2353.4485258696441</c:v>
                </c:pt>
              </c:numCache>
            </c:numRef>
          </c:val>
        </c:ser>
        <c:overlap val="100"/>
        <c:axId val="84682240"/>
        <c:axId val="84683776"/>
      </c:barChart>
      <c:catAx>
        <c:axId val="84682240"/>
        <c:scaling>
          <c:orientation val="minMax"/>
        </c:scaling>
        <c:axPos val="b"/>
        <c:numFmt formatCode="General" sourceLinked="1"/>
        <c:tickLblPos val="low"/>
        <c:spPr>
          <a:ln w="19050"/>
        </c:spPr>
        <c:txPr>
          <a:bodyPr rot="-5400000" vert="horz"/>
          <a:lstStyle/>
          <a:p>
            <a:pPr>
              <a:defRPr lang="de-DE" sz="12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84683776"/>
        <c:crosses val="autoZero"/>
        <c:auto val="1"/>
        <c:lblAlgn val="ctr"/>
        <c:lblOffset val="100"/>
      </c:catAx>
      <c:valAx>
        <c:axId val="84683776"/>
        <c:scaling>
          <c:orientation val="minMax"/>
        </c:scaling>
        <c:axPos val="l"/>
        <c:majorGridlines>
          <c:spPr>
            <a:ln>
              <a:prstDash val="sysDot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lang="de-DE" sz="1200" b="0">
                    <a:latin typeface="Arial" pitchFamily="34" charset="0"/>
                    <a:cs typeface="Arial" pitchFamily="34" charset="0"/>
                  </a:defRPr>
                </a:pPr>
                <a:r>
                  <a:rPr sz="1200" b="0">
                    <a:latin typeface="Arial" pitchFamily="34" charset="0"/>
                    <a:cs typeface="Arial" pitchFamily="34" charset="0"/>
                  </a:rPr>
                  <a:t>Constant US$</a:t>
                </a:r>
                <a:r>
                  <a:rPr sz="1200" b="0" baseline="0">
                    <a:latin typeface="Arial" pitchFamily="34" charset="0"/>
                    <a:cs typeface="Arial" pitchFamily="34" charset="0"/>
                  </a:rPr>
                  <a:t> of 2005</a:t>
                </a:r>
                <a:endParaRPr sz="1200" b="0">
                  <a:latin typeface="Arial" pitchFamily="34" charset="0"/>
                  <a:cs typeface="Arial" pitchFamily="34" charset="0"/>
                </a:endParaRPr>
              </a:p>
            </c:rich>
          </c:tx>
        </c:title>
        <c:numFmt formatCode="_(* #,##0_);_(* \(#,##0\);_(* &quot;-&quot;??_);_(@_)" sourceLinked="1"/>
        <c:tickLblPos val="nextTo"/>
        <c:spPr>
          <a:ln w="19050"/>
        </c:spPr>
        <c:txPr>
          <a:bodyPr/>
          <a:lstStyle/>
          <a:p>
            <a:pPr>
              <a:defRPr lang="de-DE"/>
            </a:pPr>
            <a:endParaRPr lang="de-DE"/>
          </a:p>
        </c:txPr>
        <c:crossAx val="84682240"/>
        <c:crosses val="autoZero"/>
        <c:crossBetween val="between"/>
      </c:valAx>
    </c:plotArea>
    <c:legend>
      <c:legendPos val="b"/>
      <c:txPr>
        <a:bodyPr/>
        <a:lstStyle/>
        <a:p>
          <a:pPr>
            <a:defRPr lang="de-DE" sz="12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</c:chart>
  <c:printSettings>
    <c:headerFooter/>
    <c:pageMargins b="0.75000000000001399" l="0.70000000000000162" r="0.70000000000000162" t="0.750000000000013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Wealth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rgbClr val="646464"/>
              </a:solidFill>
            </c:spPr>
          </c:dPt>
          <c:dPt>
            <c:idx val="1"/>
            <c:spPr>
              <a:solidFill>
                <a:srgbClr val="FD9900"/>
              </a:solidFill>
            </c:spPr>
          </c:dPt>
          <c:dPt>
            <c:idx val="2"/>
            <c:spPr>
              <a:solidFill>
                <a:srgbClr val="78A22F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Wealth_SWZ!$B$67:$B$69</c:f>
              <c:strCache>
                <c:ptCount val="3"/>
                <c:pt idx="0">
                  <c:v>Produced Capital </c:v>
                </c:pt>
                <c:pt idx="1">
                  <c:v>Human Capital</c:v>
                </c:pt>
                <c:pt idx="2">
                  <c:v>Natural Capital</c:v>
                </c:pt>
              </c:strCache>
            </c:strRef>
          </c:cat>
          <c:val>
            <c:numRef>
              <c:f>Wealth_SWZ!$C$67:$C$69</c:f>
              <c:numCache>
                <c:formatCode>_(* #,##0_);_(* \(#,##0\);_(* "-"??_);_(@_)</c:formatCode>
                <c:ptCount val="3"/>
                <c:pt idx="0">
                  <c:v>23.971456401027378</c:v>
                </c:pt>
                <c:pt idx="1">
                  <c:v>71.053306545104391</c:v>
                </c:pt>
                <c:pt idx="2">
                  <c:v>4.9752370538682342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799" l="0.70000000000000062" r="0.70000000000000062" t="0.750000000000007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Composition of  Natural Capital</a:t>
            </a:r>
            <a:endParaRPr lang="de-DE"/>
          </a:p>
          <a:p>
            <a:pPr>
              <a:defRPr/>
            </a:pPr>
            <a:r>
              <a:rPr lang="en-US" sz="1800" b="0" i="0" baseline="0"/>
              <a:t>(average 1990-2010, in %)</a:t>
            </a:r>
            <a:endParaRPr lang="en-US" sz="1800" b="1" i="0" baseline="0"/>
          </a:p>
        </c:rich>
      </c:tx>
    </c:title>
    <c:plotArea>
      <c:layout/>
      <c:doughnutChart>
        <c:varyColors val="1"/>
        <c:ser>
          <c:idx val="0"/>
          <c:order val="0"/>
          <c:dPt>
            <c:idx val="0"/>
            <c:spPr>
              <a:solidFill>
                <a:schemeClr val="bg2">
                  <a:lumMod val="50000"/>
                </a:schemeClr>
              </a:solidFill>
            </c:spPr>
          </c:dPt>
          <c:dPt>
            <c:idx val="1"/>
            <c:spPr>
              <a:solidFill>
                <a:srgbClr val="78A22F"/>
              </a:solidFill>
            </c:spPr>
          </c:dPt>
          <c:dPt>
            <c:idx val="2"/>
            <c:spPr>
              <a:solidFill>
                <a:srgbClr val="00B0F0"/>
              </a:solidFill>
            </c:spPr>
          </c:dPt>
          <c:dPt>
            <c:idx val="3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spPr>
              <a:solidFill>
                <a:srgbClr val="CE7674"/>
              </a:solidFill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Val val="1"/>
            <c:showLeaderLines val="1"/>
          </c:dLbls>
          <c:cat>
            <c:strRef>
              <c:f>Wealth_SWZ!$B$72:$B$75</c:f>
              <c:strCache>
                <c:ptCount val="4"/>
                <c:pt idx="0">
                  <c:v>Agricultural Land</c:v>
                </c:pt>
                <c:pt idx="1">
                  <c:v>Total Forest</c:v>
                </c:pt>
                <c:pt idx="2">
                  <c:v>Fossil Fuels</c:v>
                </c:pt>
                <c:pt idx="3">
                  <c:v>Minerals</c:v>
                </c:pt>
              </c:strCache>
            </c:strRef>
          </c:cat>
          <c:val>
            <c:numRef>
              <c:f>Wealth_SWZ!$C$72:$C$75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66.192392726544682</c:v>
                </c:pt>
                <c:pt idx="2">
                  <c:v>33.807607273455318</c:v>
                </c:pt>
                <c:pt idx="3">
                  <c:v>0</c:v>
                </c:pt>
              </c:numCache>
            </c:numRef>
          </c:val>
        </c:ser>
        <c:firstSliceAng val="0"/>
        <c:holeSize val="50"/>
      </c:doughnutChart>
    </c:plotArea>
    <c:legend>
      <c:legendPos val="b"/>
      <c:layout>
        <c:manualLayout>
          <c:xMode val="edge"/>
          <c:yMode val="edge"/>
          <c:x val="0.24456431036008144"/>
          <c:y val="0.91022985303732362"/>
          <c:w val="0.4982871096169158"/>
          <c:h val="7.2441627107080936E-2"/>
        </c:manualLayout>
      </c:layout>
    </c:legend>
    <c:plotVisOnly val="1"/>
  </c:chart>
  <c:printSettings>
    <c:headerFooter/>
    <c:pageMargins b="0.75000000000000844" l="0.70000000000000062" r="0.70000000000000062" t="0.750000000000008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498929</xdr:colOff>
      <xdr:row>3</xdr:row>
      <xdr:rowOff>4535</xdr:rowOff>
    </xdr:from>
    <xdr:to>
      <xdr:col>26</xdr:col>
      <xdr:colOff>335643</xdr:colOff>
      <xdr:row>27</xdr:row>
      <xdr:rowOff>20410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503465</xdr:colOff>
      <xdr:row>3</xdr:row>
      <xdr:rowOff>58965</xdr:rowOff>
    </xdr:from>
    <xdr:to>
      <xdr:col>13</xdr:col>
      <xdr:colOff>376464</xdr:colOff>
      <xdr:row>27</xdr:row>
      <xdr:rowOff>74840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555624</xdr:colOff>
      <xdr:row>32</xdr:row>
      <xdr:rowOff>31750</xdr:rowOff>
    </xdr:from>
    <xdr:to>
      <xdr:col>13</xdr:col>
      <xdr:colOff>380999</xdr:colOff>
      <xdr:row>55</xdr:row>
      <xdr:rowOff>47625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47625</xdr:colOff>
      <xdr:row>31</xdr:row>
      <xdr:rowOff>111125</xdr:rowOff>
    </xdr:from>
    <xdr:to>
      <xdr:col>26</xdr:col>
      <xdr:colOff>381000</xdr:colOff>
      <xdr:row>54</xdr:row>
      <xdr:rowOff>158750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X166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D35" sqref="D35:X35"/>
    </sheetView>
  </sheetViews>
  <sheetFormatPr defaultRowHeight="15"/>
  <cols>
    <col min="1" max="1" width="22.140625" style="5" customWidth="1"/>
    <col min="2" max="2" width="58.140625" style="6" customWidth="1"/>
    <col min="3" max="3" width="21.85546875" style="6" customWidth="1"/>
    <col min="4" max="4" width="22" customWidth="1"/>
    <col min="5" max="24" width="20.7109375" customWidth="1"/>
  </cols>
  <sheetData>
    <row r="1" spans="1:24" ht="21">
      <c r="A1" s="3" t="s">
        <v>0</v>
      </c>
      <c r="B1" s="4" t="s">
        <v>63</v>
      </c>
    </row>
    <row r="2" spans="1:24" ht="21">
      <c r="A2" s="3" t="s">
        <v>1</v>
      </c>
      <c r="B2" s="4" t="s">
        <v>64</v>
      </c>
    </row>
    <row r="3" spans="1:24" ht="21">
      <c r="A3" s="3" t="s">
        <v>39</v>
      </c>
      <c r="B3" s="4" t="s">
        <v>40</v>
      </c>
      <c r="D3" s="12"/>
    </row>
    <row r="4" spans="1:24" ht="21" customHeight="1">
      <c r="A4" s="3" t="s">
        <v>4</v>
      </c>
      <c r="B4" s="4" t="s">
        <v>30</v>
      </c>
    </row>
    <row r="6" spans="1:24">
      <c r="A6" s="1" t="s">
        <v>2</v>
      </c>
      <c r="B6" s="1" t="s">
        <v>3</v>
      </c>
      <c r="C6" s="1" t="s">
        <v>37</v>
      </c>
      <c r="D6" s="1">
        <v>1990</v>
      </c>
      <c r="E6" s="1">
        <v>1991</v>
      </c>
      <c r="F6" s="1">
        <v>1992</v>
      </c>
      <c r="G6" s="1">
        <v>1993</v>
      </c>
      <c r="H6" s="1">
        <v>1994</v>
      </c>
      <c r="I6" s="1">
        <v>1995</v>
      </c>
      <c r="J6" s="1">
        <v>1996</v>
      </c>
      <c r="K6" s="1">
        <v>1997</v>
      </c>
      <c r="L6" s="1">
        <v>1998</v>
      </c>
      <c r="M6" s="1">
        <v>1999</v>
      </c>
      <c r="N6" s="1">
        <v>2000</v>
      </c>
      <c r="O6" s="1">
        <v>2001</v>
      </c>
      <c r="P6" s="1">
        <v>2002</v>
      </c>
      <c r="Q6" s="1">
        <v>2003</v>
      </c>
      <c r="R6" s="1">
        <v>2004</v>
      </c>
      <c r="S6" s="1">
        <v>2005</v>
      </c>
      <c r="T6" s="1">
        <v>2006</v>
      </c>
      <c r="U6" s="1">
        <v>2007</v>
      </c>
      <c r="V6" s="1">
        <v>2008</v>
      </c>
      <c r="W6" s="1">
        <v>2009</v>
      </c>
      <c r="X6" s="1">
        <v>2010</v>
      </c>
    </row>
    <row r="7" spans="1:24" ht="16.5">
      <c r="A7" s="24" t="s">
        <v>29</v>
      </c>
      <c r="B7" s="23" t="s">
        <v>28</v>
      </c>
      <c r="D7" s="13">
        <f>+D8+D9+D10</f>
        <v>41244022687.662094</v>
      </c>
      <c r="E7" s="13">
        <f t="shared" ref="E7:X7" si="0">+E8+E9+E10</f>
        <v>42690937043.296364</v>
      </c>
      <c r="F7" s="13">
        <f t="shared" si="0"/>
        <v>44190761412.807327</v>
      </c>
      <c r="G7" s="13">
        <f t="shared" si="0"/>
        <v>45654320821.645248</v>
      </c>
      <c r="H7" s="13">
        <f t="shared" si="0"/>
        <v>47160423825.819778</v>
      </c>
      <c r="I7" s="13">
        <f t="shared" si="0"/>
        <v>48706378217.883743</v>
      </c>
      <c r="J7" s="13">
        <f t="shared" si="0"/>
        <v>50256530479.389717</v>
      </c>
      <c r="K7" s="13">
        <f t="shared" si="0"/>
        <v>50132123695.283501</v>
      </c>
      <c r="L7" s="13">
        <f t="shared" si="0"/>
        <v>51785852110.000084</v>
      </c>
      <c r="M7" s="13">
        <f t="shared" si="0"/>
        <v>53098496261.292458</v>
      </c>
      <c r="N7" s="13">
        <f t="shared" si="0"/>
        <v>54141556131.127068</v>
      </c>
      <c r="O7" s="13">
        <f t="shared" si="0"/>
        <v>54949236871.954781</v>
      </c>
      <c r="P7" s="13">
        <f t="shared" si="0"/>
        <v>55365485369.712547</v>
      </c>
      <c r="Q7" s="13">
        <f t="shared" si="0"/>
        <v>56290031294.265221</v>
      </c>
      <c r="R7" s="13">
        <f t="shared" si="0"/>
        <v>56696030579.567337</v>
      </c>
      <c r="S7" s="13">
        <f t="shared" si="0"/>
        <v>57458213099.293961</v>
      </c>
      <c r="T7" s="13">
        <f t="shared" si="0"/>
        <v>57962297493.633789</v>
      </c>
      <c r="U7" s="13">
        <f t="shared" si="0"/>
        <v>58764654821.269203</v>
      </c>
      <c r="V7" s="13">
        <f t="shared" si="0"/>
        <v>57711842735.12587</v>
      </c>
      <c r="W7" s="13">
        <f t="shared" si="0"/>
        <v>59026723711.898293</v>
      </c>
      <c r="X7" s="13">
        <f t="shared" si="0"/>
        <v>60386767907.849655</v>
      </c>
    </row>
    <row r="8" spans="1:24" s="22" customFormat="1" ht="15.75">
      <c r="A8" s="19">
        <v>1</v>
      </c>
      <c r="B8" s="20" t="s">
        <v>5</v>
      </c>
      <c r="C8" s="20"/>
      <c r="D8" s="21">
        <v>9927108131.1401939</v>
      </c>
      <c r="E8" s="21">
        <v>10471015085.154356</v>
      </c>
      <c r="F8" s="21">
        <v>11084484346.633848</v>
      </c>
      <c r="G8" s="21">
        <v>11642533535.783127</v>
      </c>
      <c r="H8" s="21">
        <v>12179703881.513872</v>
      </c>
      <c r="I8" s="21">
        <v>12658964477.966465</v>
      </c>
      <c r="J8" s="21">
        <v>13025803179.049404</v>
      </c>
      <c r="K8" s="21">
        <v>13395125220.62665</v>
      </c>
      <c r="L8" s="21">
        <v>13811559754.204912</v>
      </c>
      <c r="M8" s="21">
        <v>13925574733.573101</v>
      </c>
      <c r="N8" s="21">
        <v>13880653842.791817</v>
      </c>
      <c r="O8" s="21">
        <v>13712480389.372427</v>
      </c>
      <c r="P8" s="21">
        <v>13287628367.16395</v>
      </c>
      <c r="Q8" s="21">
        <v>13437012339.207359</v>
      </c>
      <c r="R8" s="21">
        <v>13041701007.010695</v>
      </c>
      <c r="S8" s="21">
        <v>12909860661.42654</v>
      </c>
      <c r="T8" s="21">
        <v>12435629942.676735</v>
      </c>
      <c r="U8" s="21">
        <v>12139213574.344959</v>
      </c>
      <c r="V8" s="21">
        <v>11828575894.614988</v>
      </c>
      <c r="W8" s="21">
        <v>11942837500.960676</v>
      </c>
      <c r="X8" s="21">
        <v>12133237163.567402</v>
      </c>
    </row>
    <row r="9" spans="1:24" s="22" customFormat="1" ht="15.75">
      <c r="A9" s="19">
        <v>2</v>
      </c>
      <c r="B9" s="20" t="s">
        <v>38</v>
      </c>
      <c r="C9" s="20"/>
      <c r="D9" s="21">
        <v>28930181220.27636</v>
      </c>
      <c r="E9" s="21">
        <v>29811204330.957733</v>
      </c>
      <c r="F9" s="21">
        <v>30675440623.264484</v>
      </c>
      <c r="G9" s="21">
        <v>31558530275.573013</v>
      </c>
      <c r="H9" s="21">
        <v>32505830191.202995</v>
      </c>
      <c r="I9" s="21">
        <v>33550825839.671906</v>
      </c>
      <c r="J9" s="21">
        <v>34712192270.658775</v>
      </c>
      <c r="K9" s="21">
        <v>34197775678.343525</v>
      </c>
      <c r="L9" s="21">
        <v>35414381792.850067</v>
      </c>
      <c r="M9" s="21">
        <v>36592921636.775612</v>
      </c>
      <c r="N9" s="21">
        <v>37660256663.134232</v>
      </c>
      <c r="O9" s="21">
        <v>38616445808.38327</v>
      </c>
      <c r="P9" s="21">
        <v>39438236873.608765</v>
      </c>
      <c r="Q9" s="21">
        <v>40193498975.707932</v>
      </c>
      <c r="R9" s="21">
        <v>40975105004.338417</v>
      </c>
      <c r="S9" s="21">
        <v>41849468399.05146</v>
      </c>
      <c r="T9" s="21">
        <v>42809146146.220154</v>
      </c>
      <c r="U9" s="21">
        <v>43889390600.863853</v>
      </c>
      <c r="V9" s="21">
        <v>43128769187.159164</v>
      </c>
      <c r="W9" s="21">
        <v>44310976511.862335</v>
      </c>
      <c r="X9" s="21">
        <v>45462208999.483414</v>
      </c>
    </row>
    <row r="10" spans="1:24" s="22" customFormat="1" ht="15.75">
      <c r="A10" s="19">
        <v>3</v>
      </c>
      <c r="B10" s="20" t="s">
        <v>10</v>
      </c>
      <c r="C10" s="20"/>
      <c r="D10" s="21">
        <f>+D13+D16+D19+D23</f>
        <v>2386733336.2455444</v>
      </c>
      <c r="E10" s="21">
        <f t="shared" ref="E10:X10" si="1">+E13+E16+E19+E23</f>
        <v>2408717627.1842756</v>
      </c>
      <c r="F10" s="21">
        <f t="shared" si="1"/>
        <v>2430836442.9089947</v>
      </c>
      <c r="G10" s="21">
        <f t="shared" si="1"/>
        <v>2453257010.2891092</v>
      </c>
      <c r="H10" s="21">
        <f t="shared" si="1"/>
        <v>2474889753.1029148</v>
      </c>
      <c r="I10" s="21">
        <f t="shared" si="1"/>
        <v>2496587900.2453747</v>
      </c>
      <c r="J10" s="21">
        <f t="shared" si="1"/>
        <v>2518535029.6815438</v>
      </c>
      <c r="K10" s="21">
        <f t="shared" si="1"/>
        <v>2539222796.3133245</v>
      </c>
      <c r="L10" s="21">
        <f t="shared" si="1"/>
        <v>2559910562.9451051</v>
      </c>
      <c r="M10" s="21">
        <f t="shared" si="1"/>
        <v>2579999890.9437513</v>
      </c>
      <c r="N10" s="21">
        <f t="shared" si="1"/>
        <v>2600645625.2010212</v>
      </c>
      <c r="O10" s="21">
        <f t="shared" si="1"/>
        <v>2620310674.1990848</v>
      </c>
      <c r="P10" s="21">
        <f t="shared" si="1"/>
        <v>2639620128.9398375</v>
      </c>
      <c r="Q10" s="21">
        <f t="shared" si="1"/>
        <v>2659519979.3499331</v>
      </c>
      <c r="R10" s="21">
        <f t="shared" si="1"/>
        <v>2679224568.2182231</v>
      </c>
      <c r="S10" s="21">
        <f t="shared" si="1"/>
        <v>2698884038.8159618</v>
      </c>
      <c r="T10" s="21">
        <f t="shared" si="1"/>
        <v>2717521404.7369013</v>
      </c>
      <c r="U10" s="21">
        <f t="shared" si="1"/>
        <v>2736050646.0603881</v>
      </c>
      <c r="V10" s="21">
        <f t="shared" si="1"/>
        <v>2754497653.3517137</v>
      </c>
      <c r="W10" s="21">
        <f t="shared" si="1"/>
        <v>2772909699.0752797</v>
      </c>
      <c r="X10" s="21">
        <f t="shared" si="1"/>
        <v>2791321744.7988453</v>
      </c>
    </row>
    <row r="11" spans="1:24" s="22" customFormat="1" ht="15.75">
      <c r="A11" s="27">
        <v>3.1</v>
      </c>
      <c r="B11" s="26" t="s">
        <v>32</v>
      </c>
      <c r="C11" s="20"/>
      <c r="D11" s="38">
        <f>+D13+D16</f>
        <v>1495605074.2229478</v>
      </c>
      <c r="E11" s="38">
        <f t="shared" ref="E11:X11" si="2">+E13+E16</f>
        <v>1518321447.4202058</v>
      </c>
      <c r="F11" s="38">
        <f t="shared" si="2"/>
        <v>1541037820.6174638</v>
      </c>
      <c r="G11" s="38">
        <f t="shared" si="2"/>
        <v>1563754193.8147213</v>
      </c>
      <c r="H11" s="38">
        <f t="shared" si="2"/>
        <v>1586470567.0119793</v>
      </c>
      <c r="I11" s="38">
        <f t="shared" si="2"/>
        <v>1609186940.2092373</v>
      </c>
      <c r="J11" s="38">
        <f t="shared" si="2"/>
        <v>1631903313.4064951</v>
      </c>
      <c r="K11" s="38">
        <f t="shared" si="2"/>
        <v>1654619686.6037529</v>
      </c>
      <c r="L11" s="38">
        <f t="shared" si="2"/>
        <v>1677336059.8010108</v>
      </c>
      <c r="M11" s="38">
        <f t="shared" si="2"/>
        <v>1700052432.9982688</v>
      </c>
      <c r="N11" s="38">
        <f t="shared" si="2"/>
        <v>1722768806.1955266</v>
      </c>
      <c r="O11" s="38">
        <f t="shared" si="2"/>
        <v>1745109485.6974304</v>
      </c>
      <c r="P11" s="38">
        <f t="shared" si="2"/>
        <v>1767450165.1993341</v>
      </c>
      <c r="Q11" s="38">
        <f t="shared" si="2"/>
        <v>1789790844.7012379</v>
      </c>
      <c r="R11" s="38">
        <f t="shared" si="2"/>
        <v>1812131524.2031417</v>
      </c>
      <c r="S11" s="38">
        <f t="shared" si="2"/>
        <v>1834472203.7050455</v>
      </c>
      <c r="T11" s="38">
        <f t="shared" si="2"/>
        <v>1855746757.8806183</v>
      </c>
      <c r="U11" s="38">
        <f t="shared" si="2"/>
        <v>1877021312.0561914</v>
      </c>
      <c r="V11" s="38">
        <f t="shared" si="2"/>
        <v>1898295866.2317643</v>
      </c>
      <c r="W11" s="38">
        <f t="shared" si="2"/>
        <v>1919570420.4073377</v>
      </c>
      <c r="X11" s="38">
        <f t="shared" si="2"/>
        <v>1940844974.5829108</v>
      </c>
    </row>
    <row r="12" spans="1:24" s="22" customFormat="1" ht="15.75">
      <c r="A12" s="27">
        <v>3.2</v>
      </c>
      <c r="B12" s="26" t="s">
        <v>33</v>
      </c>
      <c r="C12" s="20"/>
      <c r="D12" s="38">
        <f>+D23+D19</f>
        <v>891128262.02259684</v>
      </c>
      <c r="E12" s="38">
        <f t="shared" ref="E12:X12" si="3">+E23+E19</f>
        <v>890396179.76406956</v>
      </c>
      <c r="F12" s="38">
        <f t="shared" si="3"/>
        <v>889798622.29153109</v>
      </c>
      <c r="G12" s="38">
        <f t="shared" si="3"/>
        <v>889502816.474388</v>
      </c>
      <c r="H12" s="38">
        <f t="shared" si="3"/>
        <v>888419186.09093559</v>
      </c>
      <c r="I12" s="38">
        <f t="shared" si="3"/>
        <v>887400960.03613746</v>
      </c>
      <c r="J12" s="38">
        <f t="shared" si="3"/>
        <v>886631716.27504861</v>
      </c>
      <c r="K12" s="38">
        <f t="shared" si="3"/>
        <v>884603109.70957148</v>
      </c>
      <c r="L12" s="38">
        <f t="shared" si="3"/>
        <v>882574503.14409423</v>
      </c>
      <c r="M12" s="38">
        <f t="shared" si="3"/>
        <v>879947457.94548249</v>
      </c>
      <c r="N12" s="38">
        <f t="shared" si="3"/>
        <v>877876819.00549436</v>
      </c>
      <c r="O12" s="38">
        <f t="shared" si="3"/>
        <v>875201188.50165427</v>
      </c>
      <c r="P12" s="38">
        <f t="shared" si="3"/>
        <v>872169963.74050355</v>
      </c>
      <c r="Q12" s="38">
        <f t="shared" si="3"/>
        <v>869729134.64869511</v>
      </c>
      <c r="R12" s="38">
        <f t="shared" si="3"/>
        <v>867093044.01508129</v>
      </c>
      <c r="S12" s="38">
        <f t="shared" si="3"/>
        <v>864411835.11091626</v>
      </c>
      <c r="T12" s="38">
        <f t="shared" si="3"/>
        <v>861774646.85628295</v>
      </c>
      <c r="U12" s="38">
        <f t="shared" si="3"/>
        <v>859029334.00419664</v>
      </c>
      <c r="V12" s="38">
        <f t="shared" si="3"/>
        <v>856201787.11994934</v>
      </c>
      <c r="W12" s="38">
        <f t="shared" si="3"/>
        <v>853339278.66794205</v>
      </c>
      <c r="X12" s="38">
        <f t="shared" si="3"/>
        <v>850476770.21593475</v>
      </c>
    </row>
    <row r="13" spans="1:24" s="22" customFormat="1" ht="15.75">
      <c r="A13" s="15" t="s">
        <v>42</v>
      </c>
      <c r="B13" s="10" t="s">
        <v>31</v>
      </c>
      <c r="C13" s="20"/>
      <c r="D13" s="13">
        <f>+D14+D15</f>
        <v>0</v>
      </c>
      <c r="E13" s="13">
        <f t="shared" ref="E13:X13" si="4">+E14+E15</f>
        <v>0</v>
      </c>
      <c r="F13" s="13">
        <f t="shared" si="4"/>
        <v>0</v>
      </c>
      <c r="G13" s="13">
        <f t="shared" si="4"/>
        <v>0</v>
      </c>
      <c r="H13" s="13">
        <f t="shared" si="4"/>
        <v>0</v>
      </c>
      <c r="I13" s="13">
        <f t="shared" si="4"/>
        <v>0</v>
      </c>
      <c r="J13" s="13">
        <f t="shared" si="4"/>
        <v>0</v>
      </c>
      <c r="K13" s="13">
        <f t="shared" si="4"/>
        <v>0</v>
      </c>
      <c r="L13" s="13">
        <f t="shared" si="4"/>
        <v>0</v>
      </c>
      <c r="M13" s="13">
        <f t="shared" si="4"/>
        <v>0</v>
      </c>
      <c r="N13" s="13">
        <f t="shared" si="4"/>
        <v>0</v>
      </c>
      <c r="O13" s="13">
        <f t="shared" si="4"/>
        <v>0</v>
      </c>
      <c r="P13" s="13">
        <f t="shared" si="4"/>
        <v>0</v>
      </c>
      <c r="Q13" s="13">
        <f t="shared" si="4"/>
        <v>0</v>
      </c>
      <c r="R13" s="13">
        <f t="shared" si="4"/>
        <v>0</v>
      </c>
      <c r="S13" s="13">
        <f t="shared" si="4"/>
        <v>0</v>
      </c>
      <c r="T13" s="13">
        <f t="shared" si="4"/>
        <v>0</v>
      </c>
      <c r="U13" s="13">
        <f t="shared" si="4"/>
        <v>0</v>
      </c>
      <c r="V13" s="13">
        <f t="shared" si="4"/>
        <v>0</v>
      </c>
      <c r="W13" s="13">
        <f t="shared" si="4"/>
        <v>0</v>
      </c>
      <c r="X13" s="13">
        <f t="shared" si="4"/>
        <v>0</v>
      </c>
    </row>
    <row r="14" spans="1:24" ht="15.75">
      <c r="A14" s="8" t="s">
        <v>43</v>
      </c>
      <c r="B14" s="2" t="s">
        <v>27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</row>
    <row r="15" spans="1:24" ht="15.75">
      <c r="A15" s="8" t="s">
        <v>47</v>
      </c>
      <c r="B15" s="2" t="s">
        <v>6</v>
      </c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1:24" ht="15.75">
      <c r="A16" s="15" t="s">
        <v>44</v>
      </c>
      <c r="B16" s="10" t="s">
        <v>11</v>
      </c>
      <c r="C16" s="10"/>
      <c r="D16" s="13">
        <f>+D17+D18</f>
        <v>1495605074.2229478</v>
      </c>
      <c r="E16" s="13">
        <f t="shared" ref="E16:X16" si="5">+E17+E18</f>
        <v>1518321447.4202058</v>
      </c>
      <c r="F16" s="13">
        <f t="shared" si="5"/>
        <v>1541037820.6174638</v>
      </c>
      <c r="G16" s="13">
        <f t="shared" si="5"/>
        <v>1563754193.8147213</v>
      </c>
      <c r="H16" s="13">
        <f t="shared" si="5"/>
        <v>1586470567.0119793</v>
      </c>
      <c r="I16" s="13">
        <f t="shared" si="5"/>
        <v>1609186940.2092373</v>
      </c>
      <c r="J16" s="13">
        <f t="shared" si="5"/>
        <v>1631903313.4064951</v>
      </c>
      <c r="K16" s="13">
        <f t="shared" si="5"/>
        <v>1654619686.6037529</v>
      </c>
      <c r="L16" s="13">
        <f t="shared" si="5"/>
        <v>1677336059.8010108</v>
      </c>
      <c r="M16" s="13">
        <f t="shared" si="5"/>
        <v>1700052432.9982688</v>
      </c>
      <c r="N16" s="13">
        <f t="shared" si="5"/>
        <v>1722768806.1955266</v>
      </c>
      <c r="O16" s="13">
        <f t="shared" si="5"/>
        <v>1745109485.6974304</v>
      </c>
      <c r="P16" s="13">
        <f t="shared" si="5"/>
        <v>1767450165.1993341</v>
      </c>
      <c r="Q16" s="13">
        <f t="shared" si="5"/>
        <v>1789790844.7012379</v>
      </c>
      <c r="R16" s="13">
        <f t="shared" si="5"/>
        <v>1812131524.2031417</v>
      </c>
      <c r="S16" s="13">
        <f t="shared" si="5"/>
        <v>1834472203.7050455</v>
      </c>
      <c r="T16" s="13">
        <f t="shared" si="5"/>
        <v>1855746757.8806183</v>
      </c>
      <c r="U16" s="13">
        <f t="shared" si="5"/>
        <v>1877021312.0561914</v>
      </c>
      <c r="V16" s="13">
        <f t="shared" si="5"/>
        <v>1898295866.2317643</v>
      </c>
      <c r="W16" s="13">
        <f t="shared" si="5"/>
        <v>1919570420.4073377</v>
      </c>
      <c r="X16" s="13">
        <f t="shared" si="5"/>
        <v>1940844974.5829108</v>
      </c>
    </row>
    <row r="17" spans="1:24">
      <c r="A17" s="8" t="s">
        <v>45</v>
      </c>
      <c r="B17" s="2" t="s">
        <v>7</v>
      </c>
      <c r="C17" s="2"/>
      <c r="D17" s="14">
        <v>190928532.20338982</v>
      </c>
      <c r="E17" s="14">
        <v>190227634.13363001</v>
      </c>
      <c r="F17" s="14">
        <v>189526736.06387016</v>
      </c>
      <c r="G17" s="14">
        <v>188825837.99411038</v>
      </c>
      <c r="H17" s="14">
        <v>188124939.9243505</v>
      </c>
      <c r="I17" s="14">
        <v>187424041.85459068</v>
      </c>
      <c r="J17" s="14">
        <v>186723143.78483084</v>
      </c>
      <c r="K17" s="14">
        <v>186022245.71507102</v>
      </c>
      <c r="L17" s="14">
        <v>185321347.64531121</v>
      </c>
      <c r="M17" s="14">
        <v>184620449.57555136</v>
      </c>
      <c r="N17" s="14">
        <v>183919551.50579154</v>
      </c>
      <c r="O17" s="14">
        <v>182842959.7406776</v>
      </c>
      <c r="P17" s="14">
        <v>181766367.97556365</v>
      </c>
      <c r="Q17" s="14">
        <v>180689776.2104497</v>
      </c>
      <c r="R17" s="14">
        <v>179613184.44533575</v>
      </c>
      <c r="S17" s="14">
        <v>178536592.68022183</v>
      </c>
      <c r="T17" s="14">
        <v>177230206.70545632</v>
      </c>
      <c r="U17" s="14">
        <v>175923820.73069084</v>
      </c>
      <c r="V17" s="14">
        <v>174617434.7559253</v>
      </c>
      <c r="W17" s="14">
        <v>173311048.78115985</v>
      </c>
      <c r="X17" s="14">
        <v>172004662.80639431</v>
      </c>
    </row>
    <row r="18" spans="1:24">
      <c r="A18" s="8" t="s">
        <v>46</v>
      </c>
      <c r="B18" s="2" t="s">
        <v>62</v>
      </c>
      <c r="C18" s="2"/>
      <c r="D18" s="14">
        <v>1304676542.019558</v>
      </c>
      <c r="E18" s="14">
        <v>1328093813.2865758</v>
      </c>
      <c r="F18" s="14">
        <v>1351511084.5535936</v>
      </c>
      <c r="G18" s="14">
        <v>1374928355.820611</v>
      </c>
      <c r="H18" s="14">
        <v>1398345627.0876288</v>
      </c>
      <c r="I18" s="14">
        <v>1421762898.3546467</v>
      </c>
      <c r="J18" s="14">
        <v>1445180169.6216643</v>
      </c>
      <c r="K18" s="14">
        <v>1468597440.8886819</v>
      </c>
      <c r="L18" s="14">
        <v>1492014712.1556997</v>
      </c>
      <c r="M18" s="14">
        <v>1515431983.4227176</v>
      </c>
      <c r="N18" s="14">
        <v>1538849254.6897352</v>
      </c>
      <c r="O18" s="14">
        <v>1562266525.9567528</v>
      </c>
      <c r="P18" s="14">
        <v>1585683797.2237706</v>
      </c>
      <c r="Q18" s="14">
        <v>1609101068.4907882</v>
      </c>
      <c r="R18" s="14">
        <v>1632518339.7578058</v>
      </c>
      <c r="S18" s="14">
        <v>1655935611.0248237</v>
      </c>
      <c r="T18" s="14">
        <v>1678516551.1751621</v>
      </c>
      <c r="U18" s="14">
        <v>1701097491.3255007</v>
      </c>
      <c r="V18" s="14">
        <v>1723678431.4758391</v>
      </c>
      <c r="W18" s="14">
        <v>1746259371.6261778</v>
      </c>
      <c r="X18" s="14">
        <v>1768840311.7765164</v>
      </c>
    </row>
    <row r="19" spans="1:24" ht="15.75">
      <c r="A19" s="15" t="s">
        <v>48</v>
      </c>
      <c r="B19" s="10" t="s">
        <v>12</v>
      </c>
      <c r="C19" s="10"/>
      <c r="D19" s="13">
        <f>+D20+D21+D22</f>
        <v>891128262.02259684</v>
      </c>
      <c r="E19" s="13">
        <f t="shared" ref="E19:X19" si="6">+E20+E21+E22</f>
        <v>890396179.76406956</v>
      </c>
      <c r="F19" s="13">
        <f t="shared" si="6"/>
        <v>889798622.29153109</v>
      </c>
      <c r="G19" s="13">
        <f t="shared" si="6"/>
        <v>889502816.474388</v>
      </c>
      <c r="H19" s="13">
        <f t="shared" si="6"/>
        <v>888419186.09093559</v>
      </c>
      <c r="I19" s="13">
        <f t="shared" si="6"/>
        <v>887400960.03613746</v>
      </c>
      <c r="J19" s="13">
        <f t="shared" si="6"/>
        <v>886631716.27504861</v>
      </c>
      <c r="K19" s="13">
        <f t="shared" si="6"/>
        <v>884603109.70957148</v>
      </c>
      <c r="L19" s="13">
        <f t="shared" si="6"/>
        <v>882574503.14409423</v>
      </c>
      <c r="M19" s="13">
        <f t="shared" si="6"/>
        <v>879947457.94548249</v>
      </c>
      <c r="N19" s="13">
        <f t="shared" si="6"/>
        <v>877876819.00549436</v>
      </c>
      <c r="O19" s="13">
        <f t="shared" si="6"/>
        <v>875201188.50165427</v>
      </c>
      <c r="P19" s="13">
        <f t="shared" si="6"/>
        <v>872169963.74050355</v>
      </c>
      <c r="Q19" s="13">
        <f t="shared" si="6"/>
        <v>869729134.64869511</v>
      </c>
      <c r="R19" s="13">
        <f t="shared" si="6"/>
        <v>867093044.01508129</v>
      </c>
      <c r="S19" s="13">
        <f t="shared" si="6"/>
        <v>864411835.11091626</v>
      </c>
      <c r="T19" s="13">
        <f t="shared" si="6"/>
        <v>861774646.85628295</v>
      </c>
      <c r="U19" s="13">
        <f t="shared" si="6"/>
        <v>859029334.00419664</v>
      </c>
      <c r="V19" s="13">
        <f t="shared" si="6"/>
        <v>856201787.11994934</v>
      </c>
      <c r="W19" s="13">
        <f t="shared" si="6"/>
        <v>853339278.66794205</v>
      </c>
      <c r="X19" s="13">
        <f t="shared" si="6"/>
        <v>850476770.21593475</v>
      </c>
    </row>
    <row r="20" spans="1:24" s="16" customFormat="1">
      <c r="A20" s="8" t="s">
        <v>59</v>
      </c>
      <c r="B20" s="2" t="s">
        <v>13</v>
      </c>
      <c r="C20" s="2"/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</row>
    <row r="21" spans="1:24" s="16" customFormat="1">
      <c r="A21" s="8" t="s">
        <v>60</v>
      </c>
      <c r="B21" s="2" t="s">
        <v>14</v>
      </c>
      <c r="C21" s="2"/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11">
        <v>0</v>
      </c>
      <c r="X21" s="11">
        <v>0</v>
      </c>
    </row>
    <row r="22" spans="1:24" s="16" customFormat="1">
      <c r="A22" s="8" t="s">
        <v>61</v>
      </c>
      <c r="B22" s="2" t="s">
        <v>15</v>
      </c>
      <c r="C22" s="2"/>
      <c r="D22" s="11">
        <v>891128262.02259684</v>
      </c>
      <c r="E22" s="11">
        <v>890396179.76406956</v>
      </c>
      <c r="F22" s="11">
        <v>889798622.29153109</v>
      </c>
      <c r="G22" s="11">
        <v>889502816.474388</v>
      </c>
      <c r="H22" s="11">
        <v>888419186.09093559</v>
      </c>
      <c r="I22" s="11">
        <v>887400960.03613746</v>
      </c>
      <c r="J22" s="11">
        <v>886631716.27504861</v>
      </c>
      <c r="K22" s="11">
        <v>884603109.70957148</v>
      </c>
      <c r="L22" s="11">
        <v>882574503.14409423</v>
      </c>
      <c r="M22" s="11">
        <v>879947457.94548249</v>
      </c>
      <c r="N22" s="11">
        <v>877876819.00549436</v>
      </c>
      <c r="O22" s="11">
        <v>875201188.50165427</v>
      </c>
      <c r="P22" s="11">
        <v>872169963.74050355</v>
      </c>
      <c r="Q22" s="11">
        <v>869729134.64869511</v>
      </c>
      <c r="R22" s="11">
        <v>867093044.01508129</v>
      </c>
      <c r="S22" s="11">
        <v>864411835.11091626</v>
      </c>
      <c r="T22" s="11">
        <v>861774646.85628295</v>
      </c>
      <c r="U22" s="11">
        <v>859029334.00419664</v>
      </c>
      <c r="V22" s="11">
        <v>856201787.11994934</v>
      </c>
      <c r="W22" s="11">
        <v>853339278.66794205</v>
      </c>
      <c r="X22" s="11">
        <v>850476770.21593475</v>
      </c>
    </row>
    <row r="23" spans="1:24" ht="15.75">
      <c r="A23" s="17" t="s">
        <v>50</v>
      </c>
      <c r="B23" s="10" t="s">
        <v>16</v>
      </c>
      <c r="C23" s="10"/>
      <c r="D23" s="13">
        <f>+D24+D25+D26+D27+D28+D29+D30+D31+D32+D33</f>
        <v>0</v>
      </c>
      <c r="E23" s="13">
        <f t="shared" ref="E23:X23" si="7">+E24+E25+E26+E27+E28+E29+E30+E31+E32+E33</f>
        <v>0</v>
      </c>
      <c r="F23" s="13">
        <f t="shared" si="7"/>
        <v>0</v>
      </c>
      <c r="G23" s="13">
        <f t="shared" si="7"/>
        <v>0</v>
      </c>
      <c r="H23" s="13">
        <f t="shared" si="7"/>
        <v>0</v>
      </c>
      <c r="I23" s="13">
        <f t="shared" si="7"/>
        <v>0</v>
      </c>
      <c r="J23" s="13">
        <f t="shared" si="7"/>
        <v>0</v>
      </c>
      <c r="K23" s="13">
        <f t="shared" si="7"/>
        <v>0</v>
      </c>
      <c r="L23" s="13">
        <f t="shared" si="7"/>
        <v>0</v>
      </c>
      <c r="M23" s="13">
        <f t="shared" si="7"/>
        <v>0</v>
      </c>
      <c r="N23" s="13">
        <f t="shared" si="7"/>
        <v>0</v>
      </c>
      <c r="O23" s="13">
        <f t="shared" si="7"/>
        <v>0</v>
      </c>
      <c r="P23" s="13">
        <f t="shared" si="7"/>
        <v>0</v>
      </c>
      <c r="Q23" s="13">
        <f t="shared" si="7"/>
        <v>0</v>
      </c>
      <c r="R23" s="13">
        <f t="shared" si="7"/>
        <v>0</v>
      </c>
      <c r="S23" s="13">
        <f t="shared" si="7"/>
        <v>0</v>
      </c>
      <c r="T23" s="13">
        <f t="shared" si="7"/>
        <v>0</v>
      </c>
      <c r="U23" s="13">
        <f t="shared" si="7"/>
        <v>0</v>
      </c>
      <c r="V23" s="13">
        <f t="shared" si="7"/>
        <v>0</v>
      </c>
      <c r="W23" s="13">
        <f t="shared" si="7"/>
        <v>0</v>
      </c>
      <c r="X23" s="13">
        <f t="shared" si="7"/>
        <v>0</v>
      </c>
    </row>
    <row r="24" spans="1:24" s="16" customFormat="1" ht="15.75">
      <c r="A24" s="8" t="s">
        <v>49</v>
      </c>
      <c r="B24" s="18" t="s">
        <v>17</v>
      </c>
      <c r="C24" s="18"/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11">
        <v>0</v>
      </c>
      <c r="X24" s="11">
        <v>0</v>
      </c>
    </row>
    <row r="25" spans="1:24" s="16" customFormat="1" ht="15.75">
      <c r="A25" s="8" t="s">
        <v>51</v>
      </c>
      <c r="B25" s="18" t="s">
        <v>18</v>
      </c>
      <c r="C25" s="18"/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</row>
    <row r="26" spans="1:24" s="16" customFormat="1" ht="15.75">
      <c r="A26" s="8" t="s">
        <v>52</v>
      </c>
      <c r="B26" s="18" t="s">
        <v>19</v>
      </c>
      <c r="C26" s="18"/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</row>
    <row r="27" spans="1:24" s="16" customFormat="1" ht="15.75">
      <c r="A27" s="8" t="s">
        <v>52</v>
      </c>
      <c r="B27" s="18" t="s">
        <v>20</v>
      </c>
      <c r="C27" s="18"/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11">
        <v>0</v>
      </c>
      <c r="X27" s="11">
        <v>0</v>
      </c>
    </row>
    <row r="28" spans="1:24" s="16" customFormat="1" ht="15.75">
      <c r="A28" s="8" t="s">
        <v>53</v>
      </c>
      <c r="B28" s="18" t="s">
        <v>21</v>
      </c>
      <c r="C28" s="18"/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11">
        <v>0</v>
      </c>
      <c r="X28" s="11">
        <v>0</v>
      </c>
    </row>
    <row r="29" spans="1:24" s="16" customFormat="1" ht="15.75">
      <c r="A29" s="8" t="s">
        <v>54</v>
      </c>
      <c r="B29" s="18" t="s">
        <v>22</v>
      </c>
      <c r="C29" s="18"/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11">
        <v>0</v>
      </c>
      <c r="X29" s="11">
        <v>0</v>
      </c>
    </row>
    <row r="30" spans="1:24" s="16" customFormat="1" ht="15.75">
      <c r="A30" s="8" t="s">
        <v>55</v>
      </c>
      <c r="B30" s="18" t="s">
        <v>23</v>
      </c>
      <c r="C30" s="18"/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11">
        <v>0</v>
      </c>
      <c r="X30" s="11">
        <v>0</v>
      </c>
    </row>
    <row r="31" spans="1:24" s="16" customFormat="1" ht="15.75">
      <c r="A31" s="8" t="s">
        <v>56</v>
      </c>
      <c r="B31" s="18" t="s">
        <v>24</v>
      </c>
      <c r="C31" s="18"/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</row>
    <row r="32" spans="1:24" s="16" customFormat="1" ht="15.75">
      <c r="A32" s="8" t="s">
        <v>57</v>
      </c>
      <c r="B32" s="18" t="s">
        <v>25</v>
      </c>
      <c r="C32" s="18"/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11">
        <v>0</v>
      </c>
      <c r="X32" s="11">
        <v>0</v>
      </c>
    </row>
    <row r="33" spans="1:24" s="16" customFormat="1" ht="15.75">
      <c r="A33" s="8" t="s">
        <v>58</v>
      </c>
      <c r="B33" s="18" t="s">
        <v>26</v>
      </c>
      <c r="C33" s="18"/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11">
        <v>0</v>
      </c>
      <c r="X33" s="11">
        <v>0</v>
      </c>
    </row>
    <row r="34" spans="1:24" s="16" customFormat="1" ht="15.75">
      <c r="A34" s="17"/>
      <c r="B34" s="10"/>
      <c r="C34" s="18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</row>
    <row r="35" spans="1:24" ht="15.75">
      <c r="A35" s="25">
        <v>4</v>
      </c>
      <c r="B35" s="9" t="s">
        <v>8</v>
      </c>
      <c r="C35" s="10"/>
      <c r="D35" s="11">
        <v>1715330981.746124</v>
      </c>
      <c r="E35" s="11">
        <v>1760139306.045361</v>
      </c>
      <c r="F35" s="11">
        <v>1785631431.8355379</v>
      </c>
      <c r="G35" s="11">
        <v>1848886272.2321961</v>
      </c>
      <c r="H35" s="11">
        <v>1910823303.5310581</v>
      </c>
      <c r="I35" s="11">
        <v>1983302808.047869</v>
      </c>
      <c r="J35" s="11">
        <v>2061053549.3914471</v>
      </c>
      <c r="K35" s="11">
        <v>2140122099.8328209</v>
      </c>
      <c r="L35" s="11">
        <v>2194665174.4260831</v>
      </c>
      <c r="M35" s="11">
        <v>2260411952.5973649</v>
      </c>
      <c r="N35" s="11">
        <v>2321221849.4984589</v>
      </c>
      <c r="O35" s="11">
        <v>2324771105.0837908</v>
      </c>
      <c r="P35" s="11">
        <v>2365129390.3315129</v>
      </c>
      <c r="Q35" s="11">
        <v>2462222593.6211472</v>
      </c>
      <c r="R35" s="11">
        <v>2537543113.4030619</v>
      </c>
      <c r="S35" s="11">
        <v>2595821190.4978442</v>
      </c>
      <c r="T35" s="11">
        <v>2679954526.142889</v>
      </c>
      <c r="U35" s="11">
        <v>2786324196.0472331</v>
      </c>
      <c r="V35" s="11">
        <v>2798896943.4313231</v>
      </c>
      <c r="W35" s="11">
        <v>2832696911.165247</v>
      </c>
      <c r="X35" s="11">
        <v>2889350849.423399</v>
      </c>
    </row>
    <row r="36" spans="1:24" ht="15.75">
      <c r="A36" s="25">
        <v>5</v>
      </c>
      <c r="B36" s="9" t="s">
        <v>9</v>
      </c>
      <c r="C36" s="10"/>
      <c r="D36" s="11">
        <v>862947.00000000012</v>
      </c>
      <c r="E36" s="11">
        <v>887467</v>
      </c>
      <c r="F36" s="11">
        <v>908158.00000000012</v>
      </c>
      <c r="G36" s="11">
        <v>926419.99999999977</v>
      </c>
      <c r="H36" s="11">
        <v>944404</v>
      </c>
      <c r="I36" s="11">
        <v>963590.99999999977</v>
      </c>
      <c r="J36" s="11">
        <v>984632</v>
      </c>
      <c r="K36" s="11">
        <v>1006824</v>
      </c>
      <c r="L36" s="11">
        <v>1028708.0000000001</v>
      </c>
      <c r="M36" s="11">
        <v>1048173.9999999998</v>
      </c>
      <c r="N36" s="11">
        <v>1063832</v>
      </c>
      <c r="O36" s="11">
        <v>1075083.0000000002</v>
      </c>
      <c r="P36" s="11">
        <v>1082776.9999999998</v>
      </c>
      <c r="Q36" s="11">
        <v>1088724</v>
      </c>
      <c r="R36" s="11">
        <v>1095487</v>
      </c>
      <c r="S36" s="11">
        <v>1104908.9999999998</v>
      </c>
      <c r="T36" s="11">
        <v>1117603.9999999998</v>
      </c>
      <c r="U36" s="11">
        <v>1133007</v>
      </c>
      <c r="V36" s="11">
        <v>1150343.9999999995</v>
      </c>
      <c r="W36" s="11">
        <v>1168345</v>
      </c>
      <c r="X36" s="11">
        <v>1186055.9999999995</v>
      </c>
    </row>
    <row r="37" spans="1:24" ht="15.75"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</row>
    <row r="38" spans="1:24">
      <c r="B38" s="1" t="s">
        <v>35</v>
      </c>
      <c r="C38" s="1"/>
      <c r="D38" s="33">
        <v>1990</v>
      </c>
      <c r="E38" s="33">
        <v>1991</v>
      </c>
      <c r="F38" s="33">
        <v>1992</v>
      </c>
      <c r="G38" s="33">
        <v>1993</v>
      </c>
      <c r="H38" s="33">
        <v>1994</v>
      </c>
      <c r="I38" s="33">
        <v>1995</v>
      </c>
      <c r="J38" s="33">
        <v>1996</v>
      </c>
      <c r="K38" s="33">
        <v>1997</v>
      </c>
      <c r="L38" s="33">
        <v>1998</v>
      </c>
      <c r="M38" s="33">
        <v>1999</v>
      </c>
      <c r="N38" s="33">
        <v>2000</v>
      </c>
      <c r="O38" s="33">
        <v>2001</v>
      </c>
      <c r="P38" s="33">
        <v>2002</v>
      </c>
      <c r="Q38" s="33">
        <v>2003</v>
      </c>
      <c r="R38" s="33">
        <v>2004</v>
      </c>
      <c r="S38" s="33">
        <v>2005</v>
      </c>
      <c r="T38" s="33">
        <v>2006</v>
      </c>
      <c r="U38" s="33">
        <v>2007</v>
      </c>
      <c r="V38" s="33">
        <v>2008</v>
      </c>
      <c r="W38" s="33">
        <v>2009</v>
      </c>
      <c r="X38" s="33">
        <v>2010</v>
      </c>
    </row>
    <row r="39" spans="1:24" ht="16.5">
      <c r="B39" s="23" t="s">
        <v>28</v>
      </c>
      <c r="C39" s="7"/>
      <c r="D39" s="11">
        <f t="shared" ref="D39:X39" si="8">+D7/D36</f>
        <v>47794.386778866014</v>
      </c>
      <c r="E39" s="11">
        <f t="shared" si="8"/>
        <v>48104.252939316466</v>
      </c>
      <c r="F39" s="11">
        <f t="shared" si="8"/>
        <v>48659.772212332347</v>
      </c>
      <c r="G39" s="11">
        <f t="shared" si="8"/>
        <v>49280.370481687853</v>
      </c>
      <c r="H39" s="11">
        <f t="shared" si="8"/>
        <v>49936.704869758891</v>
      </c>
      <c r="I39" s="11">
        <f t="shared" si="8"/>
        <v>50546.734265766034</v>
      </c>
      <c r="J39" s="11">
        <f t="shared" si="8"/>
        <v>51040.927452479424</v>
      </c>
      <c r="K39" s="11">
        <f t="shared" si="8"/>
        <v>49792.340761924133</v>
      </c>
      <c r="L39" s="11">
        <f t="shared" si="8"/>
        <v>50340.672095482951</v>
      </c>
      <c r="M39" s="11">
        <f t="shared" si="8"/>
        <v>50658.093275822976</v>
      </c>
      <c r="N39" s="11">
        <f t="shared" si="8"/>
        <v>50892.956905909079</v>
      </c>
      <c r="O39" s="11">
        <f t="shared" si="8"/>
        <v>51111.62289046964</v>
      </c>
      <c r="P39" s="11">
        <f t="shared" si="8"/>
        <v>51132.860570285993</v>
      </c>
      <c r="Q39" s="11">
        <f t="shared" si="8"/>
        <v>51702.755973290958</v>
      </c>
      <c r="R39" s="11">
        <f t="shared" si="8"/>
        <v>51754.179264169579</v>
      </c>
      <c r="S39" s="11">
        <f t="shared" si="8"/>
        <v>52002.665467738945</v>
      </c>
      <c r="T39" s="11">
        <f t="shared" si="8"/>
        <v>51863.001110978308</v>
      </c>
      <c r="U39" s="11">
        <f t="shared" si="8"/>
        <v>51866.100404736426</v>
      </c>
      <c r="V39" s="11">
        <f t="shared" si="8"/>
        <v>50169.203938235776</v>
      </c>
      <c r="W39" s="11">
        <f t="shared" si="8"/>
        <v>50521.655599928352</v>
      </c>
      <c r="X39" s="11">
        <f t="shared" si="8"/>
        <v>50913.92641481488</v>
      </c>
    </row>
    <row r="40" spans="1:24" ht="15.75">
      <c r="B40" s="20" t="s">
        <v>5</v>
      </c>
      <c r="C40" s="7"/>
      <c r="D40" s="11">
        <f t="shared" ref="D40:X40" si="9">+D8/D36</f>
        <v>11503.72865441353</v>
      </c>
      <c r="E40" s="11">
        <f t="shared" si="9"/>
        <v>11798.765571175441</v>
      </c>
      <c r="F40" s="11">
        <f t="shared" si="9"/>
        <v>12205.458022319735</v>
      </c>
      <c r="G40" s="11">
        <f t="shared" si="9"/>
        <v>12567.230344533937</v>
      </c>
      <c r="H40" s="11">
        <f t="shared" si="9"/>
        <v>12896.709333626151</v>
      </c>
      <c r="I40" s="11">
        <f t="shared" si="9"/>
        <v>13137.279694358362</v>
      </c>
      <c r="J40" s="11">
        <f t="shared" si="9"/>
        <v>13229.108112522652</v>
      </c>
      <c r="K40" s="11">
        <f t="shared" si="9"/>
        <v>13304.336428836272</v>
      </c>
      <c r="L40" s="11">
        <f t="shared" si="9"/>
        <v>13426.122625861673</v>
      </c>
      <c r="M40" s="11">
        <f t="shared" si="9"/>
        <v>13285.556342337344</v>
      </c>
      <c r="N40" s="11">
        <f t="shared" si="9"/>
        <v>13047.787472826365</v>
      </c>
      <c r="O40" s="11">
        <f t="shared" si="9"/>
        <v>12754.810920991611</v>
      </c>
      <c r="P40" s="11">
        <f t="shared" si="9"/>
        <v>12271.805152089444</v>
      </c>
      <c r="Q40" s="11">
        <f t="shared" si="9"/>
        <v>12341.982301489963</v>
      </c>
      <c r="R40" s="11">
        <f t="shared" si="9"/>
        <v>11904.934524107264</v>
      </c>
      <c r="S40" s="11">
        <f t="shared" si="9"/>
        <v>11684.094039804675</v>
      </c>
      <c r="T40" s="11">
        <f t="shared" si="9"/>
        <v>11127.044948547731</v>
      </c>
      <c r="U40" s="11">
        <f t="shared" si="9"/>
        <v>10714.155847532238</v>
      </c>
      <c r="V40" s="11">
        <f t="shared" si="9"/>
        <v>10282.642317963142</v>
      </c>
      <c r="W40" s="11">
        <f t="shared" si="9"/>
        <v>10222.012762463721</v>
      </c>
      <c r="X40" s="11">
        <f t="shared" si="9"/>
        <v>10229.902435945189</v>
      </c>
    </row>
    <row r="41" spans="1:24" ht="15.75">
      <c r="B41" s="20" t="s">
        <v>38</v>
      </c>
      <c r="C41" s="7"/>
      <c r="D41" s="37">
        <f>+D9/D36</f>
        <v>33524.864470560016</v>
      </c>
      <c r="E41" s="37">
        <f t="shared" ref="E41:X41" si="10">+E9/E36</f>
        <v>33591.338417042811</v>
      </c>
      <c r="F41" s="37">
        <f t="shared" si="10"/>
        <v>33777.647307257634</v>
      </c>
      <c r="G41" s="37">
        <f t="shared" si="10"/>
        <v>34065.035594625573</v>
      </c>
      <c r="H41" s="37">
        <f t="shared" si="10"/>
        <v>34419.411810203041</v>
      </c>
      <c r="I41" s="37">
        <f t="shared" si="10"/>
        <v>34818.533838186442</v>
      </c>
      <c r="J41" s="37">
        <f t="shared" si="10"/>
        <v>35253.975364053549</v>
      </c>
      <c r="K41" s="37">
        <f t="shared" si="10"/>
        <v>33965.991750637178</v>
      </c>
      <c r="L41" s="37">
        <f t="shared" si="10"/>
        <v>34426.077947143465</v>
      </c>
      <c r="M41" s="37">
        <f t="shared" si="10"/>
        <v>34911.113647901606</v>
      </c>
      <c r="N41" s="37">
        <f t="shared" si="10"/>
        <v>35400.567630165504</v>
      </c>
      <c r="O41" s="37">
        <f t="shared" si="10"/>
        <v>35919.501850911292</v>
      </c>
      <c r="P41" s="37">
        <f t="shared" si="10"/>
        <v>36423.231074920113</v>
      </c>
      <c r="Q41" s="37">
        <f t="shared" si="10"/>
        <v>36917.987456607858</v>
      </c>
      <c r="R41" s="37">
        <f t="shared" si="10"/>
        <v>37403.552031506006</v>
      </c>
      <c r="S41" s="37">
        <f t="shared" si="10"/>
        <v>37875.941275753452</v>
      </c>
      <c r="T41" s="37">
        <f t="shared" si="10"/>
        <v>38304.395963346731</v>
      </c>
      <c r="U41" s="37">
        <f t="shared" si="10"/>
        <v>38737.086885486016</v>
      </c>
      <c r="V41" s="37">
        <f t="shared" si="10"/>
        <v>37492.062537083846</v>
      </c>
      <c r="W41" s="37">
        <f t="shared" si="10"/>
        <v>37926.277351178236</v>
      </c>
      <c r="X41" s="37">
        <f t="shared" si="10"/>
        <v>38330.575453000056</v>
      </c>
    </row>
    <row r="42" spans="1:24" ht="15.75">
      <c r="B42" s="20" t="s">
        <v>10</v>
      </c>
      <c r="C42" s="9"/>
      <c r="D42" s="11">
        <f t="shared" ref="D42:X42" si="11">+D10/D36</f>
        <v>2765.7936538924687</v>
      </c>
      <c r="E42" s="11">
        <f t="shared" si="11"/>
        <v>2714.1489510982105</v>
      </c>
      <c r="F42" s="11">
        <f t="shared" si="11"/>
        <v>2676.666882754977</v>
      </c>
      <c r="G42" s="11">
        <f t="shared" si="11"/>
        <v>2648.1045425283455</v>
      </c>
      <c r="H42" s="11">
        <f t="shared" si="11"/>
        <v>2620.5837259297027</v>
      </c>
      <c r="I42" s="11">
        <f t="shared" si="11"/>
        <v>2590.9207332212268</v>
      </c>
      <c r="J42" s="11">
        <f t="shared" si="11"/>
        <v>2557.8439759032244</v>
      </c>
      <c r="K42" s="11">
        <f t="shared" si="11"/>
        <v>2522.0125824506808</v>
      </c>
      <c r="L42" s="11">
        <f t="shared" si="11"/>
        <v>2488.471522477812</v>
      </c>
      <c r="M42" s="11">
        <f t="shared" si="11"/>
        <v>2461.4232855840269</v>
      </c>
      <c r="N42" s="11">
        <f t="shared" si="11"/>
        <v>2444.6018029172101</v>
      </c>
      <c r="O42" s="11">
        <f t="shared" si="11"/>
        <v>2437.3101185667379</v>
      </c>
      <c r="P42" s="11">
        <f t="shared" si="11"/>
        <v>2437.8243432764439</v>
      </c>
      <c r="Q42" s="11">
        <f t="shared" si="11"/>
        <v>2442.7862151931372</v>
      </c>
      <c r="R42" s="11">
        <f t="shared" si="11"/>
        <v>2445.692708556307</v>
      </c>
      <c r="S42" s="11">
        <f t="shared" si="11"/>
        <v>2442.6301521808241</v>
      </c>
      <c r="T42" s="11">
        <f t="shared" si="11"/>
        <v>2431.5601990838454</v>
      </c>
      <c r="U42" s="11">
        <f t="shared" si="11"/>
        <v>2414.8576717181695</v>
      </c>
      <c r="V42" s="11">
        <f t="shared" si="11"/>
        <v>2394.4990831887808</v>
      </c>
      <c r="W42" s="11">
        <f t="shared" si="11"/>
        <v>2373.3654862863964</v>
      </c>
      <c r="X42" s="11">
        <f t="shared" si="11"/>
        <v>2353.4485258696441</v>
      </c>
    </row>
    <row r="43" spans="1:24" ht="15.75">
      <c r="B43" s="26" t="s">
        <v>32</v>
      </c>
      <c r="C43" s="9"/>
      <c r="D43" s="11">
        <f t="shared" ref="D43:X43" si="12">+D11/D36</f>
        <v>1733.1366517560728</v>
      </c>
      <c r="E43" s="11">
        <f t="shared" si="12"/>
        <v>1710.8483441302108</v>
      </c>
      <c r="F43" s="11">
        <f t="shared" si="12"/>
        <v>1696.882943956298</v>
      </c>
      <c r="G43" s="11">
        <f t="shared" si="12"/>
        <v>1687.953837152395</v>
      </c>
      <c r="H43" s="11">
        <f t="shared" si="12"/>
        <v>1679.8643027898859</v>
      </c>
      <c r="I43" s="11">
        <f t="shared" si="12"/>
        <v>1669.98959123657</v>
      </c>
      <c r="J43" s="11">
        <f t="shared" si="12"/>
        <v>1657.3738344950145</v>
      </c>
      <c r="K43" s="11">
        <f t="shared" si="12"/>
        <v>1643.4050902677657</v>
      </c>
      <c r="L43" s="11">
        <f t="shared" si="12"/>
        <v>1630.5268937356477</v>
      </c>
      <c r="M43" s="11">
        <f t="shared" si="12"/>
        <v>1621.9181481302428</v>
      </c>
      <c r="N43" s="11">
        <f t="shared" si="12"/>
        <v>1619.3993094732314</v>
      </c>
      <c r="O43" s="11">
        <f t="shared" si="12"/>
        <v>1623.2323324779854</v>
      </c>
      <c r="P43" s="11">
        <f t="shared" si="12"/>
        <v>1632.3307247931334</v>
      </c>
      <c r="Q43" s="11">
        <f t="shared" si="12"/>
        <v>1643.9344082625514</v>
      </c>
      <c r="R43" s="11">
        <f t="shared" si="12"/>
        <v>1654.1789397803366</v>
      </c>
      <c r="S43" s="11">
        <f t="shared" si="12"/>
        <v>1660.2925704334436</v>
      </c>
      <c r="T43" s="11">
        <f t="shared" si="12"/>
        <v>1660.4689656449143</v>
      </c>
      <c r="U43" s="11">
        <f t="shared" si="12"/>
        <v>1656.6722995146467</v>
      </c>
      <c r="V43" s="11">
        <f t="shared" si="12"/>
        <v>1650.1984330180928</v>
      </c>
      <c r="W43" s="11">
        <f t="shared" si="12"/>
        <v>1642.9825269140003</v>
      </c>
      <c r="X43" s="11">
        <f t="shared" si="12"/>
        <v>1636.385612975198</v>
      </c>
    </row>
    <row r="44" spans="1:24" ht="15.75">
      <c r="B44" s="26" t="s">
        <v>33</v>
      </c>
      <c r="C44" s="9"/>
      <c r="D44" s="11">
        <f t="shared" ref="D44:X44" si="13">+D12/D36</f>
        <v>1032.6570021363962</v>
      </c>
      <c r="E44" s="11">
        <f t="shared" si="13"/>
        <v>1003.3006069679994</v>
      </c>
      <c r="F44" s="11">
        <f t="shared" si="13"/>
        <v>979.78393879867929</v>
      </c>
      <c r="G44" s="11">
        <f t="shared" si="13"/>
        <v>960.15070537595068</v>
      </c>
      <c r="H44" s="11">
        <f t="shared" si="13"/>
        <v>940.71942313981685</v>
      </c>
      <c r="I44" s="11">
        <f t="shared" si="13"/>
        <v>920.93114198465707</v>
      </c>
      <c r="J44" s="11">
        <f t="shared" si="13"/>
        <v>900.47014140821</v>
      </c>
      <c r="K44" s="11">
        <f t="shared" si="13"/>
        <v>878.60749218291528</v>
      </c>
      <c r="L44" s="11">
        <f t="shared" si="13"/>
        <v>857.94462874216413</v>
      </c>
      <c r="M44" s="11">
        <f t="shared" si="13"/>
        <v>839.50513745378407</v>
      </c>
      <c r="N44" s="11">
        <f t="shared" si="13"/>
        <v>825.20249344397837</v>
      </c>
      <c r="O44" s="11">
        <f t="shared" si="13"/>
        <v>814.0777860887523</v>
      </c>
      <c r="P44" s="11">
        <f t="shared" si="13"/>
        <v>805.49361848331068</v>
      </c>
      <c r="Q44" s="11">
        <f t="shared" si="13"/>
        <v>798.85180693058578</v>
      </c>
      <c r="R44" s="11">
        <f t="shared" si="13"/>
        <v>791.51376877597022</v>
      </c>
      <c r="S44" s="11">
        <f t="shared" si="13"/>
        <v>782.33758174738045</v>
      </c>
      <c r="T44" s="11">
        <f t="shared" si="13"/>
        <v>771.09123343893111</v>
      </c>
      <c r="U44" s="11">
        <f t="shared" si="13"/>
        <v>758.18537220352266</v>
      </c>
      <c r="V44" s="11">
        <f t="shared" si="13"/>
        <v>744.30065017068785</v>
      </c>
      <c r="W44" s="11">
        <f t="shared" si="13"/>
        <v>730.38295937239604</v>
      </c>
      <c r="X44" s="11">
        <f t="shared" si="13"/>
        <v>717.06291289444607</v>
      </c>
    </row>
    <row r="45" spans="1:24" ht="15.75">
      <c r="B45" s="10" t="s">
        <v>31</v>
      </c>
      <c r="C45" s="9"/>
      <c r="D45" s="11">
        <f t="shared" ref="D45:X45" si="14">+D13/D36</f>
        <v>0</v>
      </c>
      <c r="E45" s="11">
        <f t="shared" si="14"/>
        <v>0</v>
      </c>
      <c r="F45" s="11">
        <f t="shared" si="14"/>
        <v>0</v>
      </c>
      <c r="G45" s="11">
        <f t="shared" si="14"/>
        <v>0</v>
      </c>
      <c r="H45" s="11">
        <f t="shared" si="14"/>
        <v>0</v>
      </c>
      <c r="I45" s="11">
        <f t="shared" si="14"/>
        <v>0</v>
      </c>
      <c r="J45" s="11">
        <f t="shared" si="14"/>
        <v>0</v>
      </c>
      <c r="K45" s="11">
        <f t="shared" si="14"/>
        <v>0</v>
      </c>
      <c r="L45" s="11">
        <f t="shared" si="14"/>
        <v>0</v>
      </c>
      <c r="M45" s="11">
        <f t="shared" si="14"/>
        <v>0</v>
      </c>
      <c r="N45" s="11">
        <f t="shared" si="14"/>
        <v>0</v>
      </c>
      <c r="O45" s="11">
        <f t="shared" si="14"/>
        <v>0</v>
      </c>
      <c r="P45" s="11">
        <f t="shared" si="14"/>
        <v>0</v>
      </c>
      <c r="Q45" s="11">
        <f t="shared" si="14"/>
        <v>0</v>
      </c>
      <c r="R45" s="11">
        <f t="shared" si="14"/>
        <v>0</v>
      </c>
      <c r="S45" s="11">
        <f t="shared" si="14"/>
        <v>0</v>
      </c>
      <c r="T45" s="11">
        <f t="shared" si="14"/>
        <v>0</v>
      </c>
      <c r="U45" s="11">
        <f t="shared" si="14"/>
        <v>0</v>
      </c>
      <c r="V45" s="11">
        <f t="shared" si="14"/>
        <v>0</v>
      </c>
      <c r="W45" s="11">
        <f t="shared" si="14"/>
        <v>0</v>
      </c>
      <c r="X45" s="11">
        <f t="shared" si="14"/>
        <v>0</v>
      </c>
    </row>
    <row r="46" spans="1:24" ht="15.75">
      <c r="B46" s="10" t="s">
        <v>11</v>
      </c>
      <c r="C46" s="9"/>
      <c r="D46" s="11">
        <f t="shared" ref="D46:X46" si="15">+D16/D36</f>
        <v>1733.1366517560728</v>
      </c>
      <c r="E46" s="11">
        <f t="shared" si="15"/>
        <v>1710.8483441302108</v>
      </c>
      <c r="F46" s="11">
        <f t="shared" si="15"/>
        <v>1696.882943956298</v>
      </c>
      <c r="G46" s="11">
        <f t="shared" si="15"/>
        <v>1687.953837152395</v>
      </c>
      <c r="H46" s="11">
        <f t="shared" si="15"/>
        <v>1679.8643027898859</v>
      </c>
      <c r="I46" s="11">
        <f t="shared" si="15"/>
        <v>1669.98959123657</v>
      </c>
      <c r="J46" s="11">
        <f t="shared" si="15"/>
        <v>1657.3738344950145</v>
      </c>
      <c r="K46" s="11">
        <f t="shared" si="15"/>
        <v>1643.4050902677657</v>
      </c>
      <c r="L46" s="11">
        <f t="shared" si="15"/>
        <v>1630.5268937356477</v>
      </c>
      <c r="M46" s="11">
        <f t="shared" si="15"/>
        <v>1621.9181481302428</v>
      </c>
      <c r="N46" s="11">
        <f t="shared" si="15"/>
        <v>1619.3993094732314</v>
      </c>
      <c r="O46" s="11">
        <f t="shared" si="15"/>
        <v>1623.2323324779854</v>
      </c>
      <c r="P46" s="11">
        <f t="shared" si="15"/>
        <v>1632.3307247931334</v>
      </c>
      <c r="Q46" s="11">
        <f t="shared" si="15"/>
        <v>1643.9344082625514</v>
      </c>
      <c r="R46" s="11">
        <f t="shared" si="15"/>
        <v>1654.1789397803366</v>
      </c>
      <c r="S46" s="11">
        <f t="shared" si="15"/>
        <v>1660.2925704334436</v>
      </c>
      <c r="T46" s="11">
        <f t="shared" si="15"/>
        <v>1660.4689656449143</v>
      </c>
      <c r="U46" s="11">
        <f t="shared" si="15"/>
        <v>1656.6722995146467</v>
      </c>
      <c r="V46" s="11">
        <f t="shared" si="15"/>
        <v>1650.1984330180928</v>
      </c>
      <c r="W46" s="11">
        <f t="shared" si="15"/>
        <v>1642.9825269140003</v>
      </c>
      <c r="X46" s="11">
        <f t="shared" si="15"/>
        <v>1636.385612975198</v>
      </c>
    </row>
    <row r="47" spans="1:24" ht="15.75">
      <c r="B47" s="10" t="s">
        <v>12</v>
      </c>
      <c r="C47" s="9"/>
      <c r="D47" s="11">
        <f t="shared" ref="D47:X47" si="16">+D19/D36</f>
        <v>1032.6570021363962</v>
      </c>
      <c r="E47" s="11">
        <f t="shared" si="16"/>
        <v>1003.3006069679994</v>
      </c>
      <c r="F47" s="11">
        <f t="shared" si="16"/>
        <v>979.78393879867929</v>
      </c>
      <c r="G47" s="11">
        <f t="shared" si="16"/>
        <v>960.15070537595068</v>
      </c>
      <c r="H47" s="11">
        <f t="shared" si="16"/>
        <v>940.71942313981685</v>
      </c>
      <c r="I47" s="11">
        <f t="shared" si="16"/>
        <v>920.93114198465707</v>
      </c>
      <c r="J47" s="11">
        <f t="shared" si="16"/>
        <v>900.47014140821</v>
      </c>
      <c r="K47" s="11">
        <f t="shared" si="16"/>
        <v>878.60749218291528</v>
      </c>
      <c r="L47" s="11">
        <f t="shared" si="16"/>
        <v>857.94462874216413</v>
      </c>
      <c r="M47" s="11">
        <f t="shared" si="16"/>
        <v>839.50513745378407</v>
      </c>
      <c r="N47" s="11">
        <f t="shared" si="16"/>
        <v>825.20249344397837</v>
      </c>
      <c r="O47" s="11">
        <f t="shared" si="16"/>
        <v>814.0777860887523</v>
      </c>
      <c r="P47" s="11">
        <f t="shared" si="16"/>
        <v>805.49361848331068</v>
      </c>
      <c r="Q47" s="11">
        <f t="shared" si="16"/>
        <v>798.85180693058578</v>
      </c>
      <c r="R47" s="11">
        <f t="shared" si="16"/>
        <v>791.51376877597022</v>
      </c>
      <c r="S47" s="11">
        <f t="shared" si="16"/>
        <v>782.33758174738045</v>
      </c>
      <c r="T47" s="11">
        <f t="shared" si="16"/>
        <v>771.09123343893111</v>
      </c>
      <c r="U47" s="11">
        <f t="shared" si="16"/>
        <v>758.18537220352266</v>
      </c>
      <c r="V47" s="11">
        <f t="shared" si="16"/>
        <v>744.30065017068785</v>
      </c>
      <c r="W47" s="11">
        <f t="shared" si="16"/>
        <v>730.38295937239604</v>
      </c>
      <c r="X47" s="11">
        <f t="shared" si="16"/>
        <v>717.06291289444607</v>
      </c>
    </row>
    <row r="48" spans="1:24" ht="15.75">
      <c r="B48" s="10" t="s">
        <v>16</v>
      </c>
      <c r="C48" s="9"/>
      <c r="D48" s="11">
        <f t="shared" ref="D48:X48" si="17">+D23/D36</f>
        <v>0</v>
      </c>
      <c r="E48" s="11">
        <f t="shared" si="17"/>
        <v>0</v>
      </c>
      <c r="F48" s="11">
        <f t="shared" si="17"/>
        <v>0</v>
      </c>
      <c r="G48" s="11">
        <f t="shared" si="17"/>
        <v>0</v>
      </c>
      <c r="H48" s="11">
        <f t="shared" si="17"/>
        <v>0</v>
      </c>
      <c r="I48" s="11">
        <f t="shared" si="17"/>
        <v>0</v>
      </c>
      <c r="J48" s="11">
        <f t="shared" si="17"/>
        <v>0</v>
      </c>
      <c r="K48" s="11">
        <f t="shared" si="17"/>
        <v>0</v>
      </c>
      <c r="L48" s="11">
        <f t="shared" si="17"/>
        <v>0</v>
      </c>
      <c r="M48" s="11">
        <f t="shared" si="17"/>
        <v>0</v>
      </c>
      <c r="N48" s="11">
        <f t="shared" si="17"/>
        <v>0</v>
      </c>
      <c r="O48" s="11">
        <f t="shared" si="17"/>
        <v>0</v>
      </c>
      <c r="P48" s="11">
        <f t="shared" si="17"/>
        <v>0</v>
      </c>
      <c r="Q48" s="11">
        <f t="shared" si="17"/>
        <v>0</v>
      </c>
      <c r="R48" s="11">
        <f t="shared" si="17"/>
        <v>0</v>
      </c>
      <c r="S48" s="11">
        <f t="shared" si="17"/>
        <v>0</v>
      </c>
      <c r="T48" s="11">
        <f t="shared" si="17"/>
        <v>0</v>
      </c>
      <c r="U48" s="11">
        <f t="shared" si="17"/>
        <v>0</v>
      </c>
      <c r="V48" s="11">
        <f t="shared" si="17"/>
        <v>0</v>
      </c>
      <c r="W48" s="11">
        <f t="shared" si="17"/>
        <v>0</v>
      </c>
      <c r="X48" s="11">
        <f t="shared" si="17"/>
        <v>0</v>
      </c>
    </row>
    <row r="49" spans="2:24" ht="15.75">
      <c r="B49" s="20"/>
      <c r="C49" s="9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</row>
    <row r="50" spans="2:24" ht="15.75">
      <c r="B50" s="9" t="s">
        <v>8</v>
      </c>
      <c r="C50" s="9"/>
      <c r="D50" s="11">
        <f>+D35/D36</f>
        <v>1987.7593661558865</v>
      </c>
      <c r="E50" s="11">
        <f t="shared" ref="E50:X50" si="18">+E35/E36</f>
        <v>1983.3293024364411</v>
      </c>
      <c r="F50" s="11">
        <f t="shared" si="18"/>
        <v>1966.2123020834895</v>
      </c>
      <c r="G50" s="11">
        <f t="shared" si="18"/>
        <v>1995.7322512814885</v>
      </c>
      <c r="H50" s="11">
        <f t="shared" si="18"/>
        <v>2023.3113196588092</v>
      </c>
      <c r="I50" s="11">
        <f t="shared" si="18"/>
        <v>2058.2413161267273</v>
      </c>
      <c r="J50" s="11">
        <f t="shared" si="18"/>
        <v>2093.2221879762665</v>
      </c>
      <c r="K50" s="11">
        <f t="shared" si="18"/>
        <v>2125.6168901742717</v>
      </c>
      <c r="L50" s="11">
        <f t="shared" si="18"/>
        <v>2133.4189822827107</v>
      </c>
      <c r="M50" s="11">
        <f t="shared" si="18"/>
        <v>2156.5235853945674</v>
      </c>
      <c r="N50" s="11">
        <f t="shared" si="18"/>
        <v>2181.9440000850313</v>
      </c>
      <c r="O50" s="11">
        <f t="shared" si="18"/>
        <v>2162.4108139406821</v>
      </c>
      <c r="P50" s="11">
        <f t="shared" si="18"/>
        <v>2184.3180916583133</v>
      </c>
      <c r="Q50" s="11">
        <f t="shared" si="18"/>
        <v>2261.5672967815049</v>
      </c>
      <c r="R50" s="11">
        <f t="shared" si="18"/>
        <v>2316.3607723351001</v>
      </c>
      <c r="S50" s="11">
        <f t="shared" si="18"/>
        <v>2349.3529245375362</v>
      </c>
      <c r="T50" s="11">
        <f t="shared" si="18"/>
        <v>2397.9464337483487</v>
      </c>
      <c r="U50" s="11">
        <f t="shared" si="18"/>
        <v>2459.2294628781933</v>
      </c>
      <c r="V50" s="11">
        <f t="shared" si="18"/>
        <v>2433.0956161211989</v>
      </c>
      <c r="W50" s="11">
        <f t="shared" si="18"/>
        <v>2424.538052685848</v>
      </c>
      <c r="X50" s="11">
        <f t="shared" si="18"/>
        <v>2436.0998548326556</v>
      </c>
    </row>
    <row r="51" spans="2:24" ht="15.75">
      <c r="B51" s="9"/>
      <c r="C51" s="9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</row>
    <row r="52" spans="2:24" ht="30">
      <c r="B52" s="28" t="s">
        <v>34</v>
      </c>
      <c r="C52" s="1"/>
      <c r="D52" s="34">
        <v>1990</v>
      </c>
      <c r="E52" s="34">
        <v>1991</v>
      </c>
      <c r="F52" s="34">
        <v>1992</v>
      </c>
      <c r="G52" s="34">
        <v>1993</v>
      </c>
      <c r="H52" s="34">
        <v>1994</v>
      </c>
      <c r="I52" s="34">
        <v>1995</v>
      </c>
      <c r="J52" s="34">
        <v>1996</v>
      </c>
      <c r="K52" s="34">
        <v>1997</v>
      </c>
      <c r="L52" s="34">
        <v>1998</v>
      </c>
      <c r="M52" s="34">
        <v>1999</v>
      </c>
      <c r="N52" s="34">
        <v>2000</v>
      </c>
      <c r="O52" s="34">
        <v>2001</v>
      </c>
      <c r="P52" s="34">
        <v>2002</v>
      </c>
      <c r="Q52" s="34">
        <v>2003</v>
      </c>
      <c r="R52" s="34">
        <v>2004</v>
      </c>
      <c r="S52" s="34">
        <v>2005</v>
      </c>
      <c r="T52" s="34">
        <v>2006</v>
      </c>
      <c r="U52" s="34">
        <v>2007</v>
      </c>
      <c r="V52" s="34">
        <v>2008</v>
      </c>
      <c r="W52" s="34">
        <v>2009</v>
      </c>
      <c r="X52" s="34">
        <v>2010</v>
      </c>
    </row>
    <row r="53" spans="2:24" ht="16.5">
      <c r="B53" s="23" t="s">
        <v>28</v>
      </c>
      <c r="C53" s="7"/>
      <c r="D53" s="32">
        <f>IFERROR(((D39/$D39)-1)*100,0)</f>
        <v>0</v>
      </c>
      <c r="E53" s="32">
        <f>IFERROR(((E39/$D39)-1)*100,0)</f>
        <v>0.64833170029805487</v>
      </c>
      <c r="F53" s="32">
        <f>IFERROR(((F39/$D39)-1)*100,0)</f>
        <v>1.8106424034066482</v>
      </c>
      <c r="G53" s="32">
        <f>IFERROR(((G39/$D39)-1)*100,0)</f>
        <v>3.1091176244129937</v>
      </c>
      <c r="H53" s="32">
        <f t="shared" ref="H53:X53" si="19">IFERROR(((H39/$D39)-1)*100,0)</f>
        <v>4.4823633804632834</v>
      </c>
      <c r="I53" s="32">
        <f t="shared" si="19"/>
        <v>5.7587253909847647</v>
      </c>
      <c r="J53" s="32">
        <f t="shared" si="19"/>
        <v>6.7927237745186053</v>
      </c>
      <c r="K53" s="32">
        <f t="shared" si="19"/>
        <v>4.1803109480245126</v>
      </c>
      <c r="L53" s="32">
        <f t="shared" si="19"/>
        <v>5.3275823548025292</v>
      </c>
      <c r="M53" s="32">
        <f t="shared" si="19"/>
        <v>5.9917213923189161</v>
      </c>
      <c r="N53" s="32">
        <f t="shared" si="19"/>
        <v>6.4831256050620789</v>
      </c>
      <c r="O53" s="32">
        <f t="shared" si="19"/>
        <v>6.9406395503131657</v>
      </c>
      <c r="P53" s="32">
        <f t="shared" si="19"/>
        <v>6.9850750609404377</v>
      </c>
      <c r="Q53" s="32">
        <f t="shared" si="19"/>
        <v>8.1774648820333251</v>
      </c>
      <c r="R53" s="32">
        <f t="shared" si="19"/>
        <v>8.2850576232406539</v>
      </c>
      <c r="S53" s="32">
        <f t="shared" si="19"/>
        <v>8.8049642907726877</v>
      </c>
      <c r="T53" s="32">
        <f t="shared" si="19"/>
        <v>8.5127451282864364</v>
      </c>
      <c r="U53" s="32">
        <f t="shared" si="19"/>
        <v>8.5192297679418374</v>
      </c>
      <c r="V53" s="32">
        <f t="shared" si="19"/>
        <v>4.9688202306214624</v>
      </c>
      <c r="W53" s="32">
        <f t="shared" si="19"/>
        <v>5.706253401012984</v>
      </c>
      <c r="X53" s="32">
        <f t="shared" si="19"/>
        <v>6.527000022789875</v>
      </c>
    </row>
    <row r="54" spans="2:24" ht="15.75">
      <c r="B54" s="20" t="s">
        <v>5</v>
      </c>
      <c r="C54" s="7"/>
      <c r="D54" s="32">
        <f t="shared" ref="D54:E60" si="20">IFERROR(((D40/$D40)-1)*100,0)</f>
        <v>0</v>
      </c>
      <c r="E54" s="32">
        <f t="shared" si="20"/>
        <v>2.5647068496240877</v>
      </c>
      <c r="F54" s="32">
        <f t="shared" ref="F54:I54" si="21">IFERROR(((F40/$D40)-1)*100,0)</f>
        <v>6.1000166901275188</v>
      </c>
      <c r="G54" s="32">
        <f t="shared" si="21"/>
        <v>9.2448433205383651</v>
      </c>
      <c r="H54" s="32">
        <f t="shared" si="21"/>
        <v>12.108949376845658</v>
      </c>
      <c r="I54" s="32">
        <f t="shared" si="21"/>
        <v>14.200187513272944</v>
      </c>
      <c r="J54" s="32">
        <f t="shared" ref="J54:X54" si="22">IFERROR(((J40/$D40)-1)*100,0)</f>
        <v>14.998436680329409</v>
      </c>
      <c r="K54" s="32">
        <f t="shared" si="22"/>
        <v>15.652383922772017</v>
      </c>
      <c r="L54" s="32">
        <f t="shared" si="22"/>
        <v>16.711051079169859</v>
      </c>
      <c r="M54" s="32">
        <f t="shared" si="22"/>
        <v>15.489131754165619</v>
      </c>
      <c r="N54" s="32">
        <f t="shared" si="22"/>
        <v>13.422246515006609</v>
      </c>
      <c r="O54" s="32">
        <f t="shared" si="22"/>
        <v>10.875450075033633</v>
      </c>
      <c r="P54" s="32">
        <f t="shared" si="22"/>
        <v>6.6767612549800015</v>
      </c>
      <c r="Q54" s="32">
        <f t="shared" si="22"/>
        <v>7.2867995435099919</v>
      </c>
      <c r="R54" s="32">
        <f t="shared" si="22"/>
        <v>3.4876159004307405</v>
      </c>
      <c r="S54" s="32">
        <f t="shared" si="22"/>
        <v>1.5678862985171849</v>
      </c>
      <c r="T54" s="32">
        <f t="shared" si="22"/>
        <v>-3.2744488085719947</v>
      </c>
      <c r="U54" s="32">
        <f t="shared" si="22"/>
        <v>-6.8636250958367562</v>
      </c>
      <c r="V54" s="32">
        <f t="shared" si="22"/>
        <v>-10.614700443076819</v>
      </c>
      <c r="W54" s="32">
        <f t="shared" si="22"/>
        <v>-11.141743085691303</v>
      </c>
      <c r="X54" s="39">
        <f t="shared" si="22"/>
        <v>-11.073159466253779</v>
      </c>
    </row>
    <row r="55" spans="2:24" ht="15.75">
      <c r="B55" s="20" t="s">
        <v>38</v>
      </c>
      <c r="C55" s="7"/>
      <c r="D55" s="32">
        <f t="shared" si="20"/>
        <v>0</v>
      </c>
      <c r="E55" s="32">
        <f t="shared" si="20"/>
        <v>0.19828252114537648</v>
      </c>
      <c r="F55" s="32">
        <f t="shared" ref="F55:I55" si="23">IFERROR(((F41/$D41)-1)*100,0)</f>
        <v>0.75401598392619285</v>
      </c>
      <c r="G55" s="32">
        <f t="shared" si="23"/>
        <v>1.6112552059379892</v>
      </c>
      <c r="H55" s="32">
        <f t="shared" si="23"/>
        <v>2.6683100849775876</v>
      </c>
      <c r="I55" s="32">
        <f t="shared" si="23"/>
        <v>3.8588354883953846</v>
      </c>
      <c r="J55" s="32">
        <f t="shared" ref="J55:X55" si="24">IFERROR(((J41/$D41)-1)*100,0)</f>
        <v>5.1576968939336387</v>
      </c>
      <c r="K55" s="32">
        <f t="shared" si="24"/>
        <v>1.3158212182022178</v>
      </c>
      <c r="L55" s="32">
        <f t="shared" si="24"/>
        <v>2.6881942427384065</v>
      </c>
      <c r="M55" s="32">
        <f t="shared" si="24"/>
        <v>4.1349881624694662</v>
      </c>
      <c r="N55" s="32">
        <f t="shared" si="24"/>
        <v>5.5949612003730609</v>
      </c>
      <c r="O55" s="32">
        <f t="shared" si="24"/>
        <v>7.1428696824535676</v>
      </c>
      <c r="P55" s="32">
        <f t="shared" si="24"/>
        <v>8.6454237776421472</v>
      </c>
      <c r="Q55" s="32">
        <f t="shared" si="24"/>
        <v>10.121213134291796</v>
      </c>
      <c r="R55" s="32">
        <f t="shared" si="24"/>
        <v>11.569584611899252</v>
      </c>
      <c r="S55" s="32">
        <f t="shared" si="24"/>
        <v>12.978655913775139</v>
      </c>
      <c r="T55" s="32">
        <f t="shared" si="24"/>
        <v>14.256676554155433</v>
      </c>
      <c r="U55" s="32">
        <f t="shared" si="24"/>
        <v>15.547333291990295</v>
      </c>
      <c r="V55" s="32">
        <f t="shared" si="24"/>
        <v>11.833599118670968</v>
      </c>
      <c r="W55" s="32">
        <f t="shared" si="24"/>
        <v>13.12880141389785</v>
      </c>
      <c r="X55" s="32">
        <f t="shared" si="24"/>
        <v>14.334766324440151</v>
      </c>
    </row>
    <row r="56" spans="2:24" ht="15.75">
      <c r="B56" s="20" t="s">
        <v>10</v>
      </c>
      <c r="C56" s="9"/>
      <c r="D56" s="32">
        <f t="shared" si="20"/>
        <v>0</v>
      </c>
      <c r="E56" s="32">
        <f t="shared" si="20"/>
        <v>-1.8672652141484058</v>
      </c>
      <c r="F56" s="32">
        <f t="shared" ref="F56:I56" si="25">IFERROR(((F42/$D42)-1)*100,0)</f>
        <v>-3.2224663981008872</v>
      </c>
      <c r="G56" s="32">
        <f t="shared" si="25"/>
        <v>-4.2551660062742585</v>
      </c>
      <c r="H56" s="32">
        <f t="shared" si="25"/>
        <v>-5.250208299465986</v>
      </c>
      <c r="I56" s="32">
        <f t="shared" si="25"/>
        <v>-6.3227030847052728</v>
      </c>
      <c r="J56" s="32">
        <f t="shared" ref="J56:X56" si="26">IFERROR(((J42/$D42)-1)*100,0)</f>
        <v>-7.5186258995346256</v>
      </c>
      <c r="K56" s="32">
        <f t="shared" si="26"/>
        <v>-8.8141453032369199</v>
      </c>
      <c r="L56" s="32">
        <f t="shared" si="26"/>
        <v>-10.02685543892129</v>
      </c>
      <c r="M56" s="32">
        <f t="shared" si="26"/>
        <v>-11.004811146344306</v>
      </c>
      <c r="N56" s="32">
        <f t="shared" si="26"/>
        <v>-11.613008458647156</v>
      </c>
      <c r="O56" s="32">
        <f t="shared" si="26"/>
        <v>-11.876646504826416</v>
      </c>
      <c r="P56" s="32">
        <f t="shared" si="26"/>
        <v>-11.858054202794699</v>
      </c>
      <c r="Q56" s="32">
        <f t="shared" si="26"/>
        <v>-11.678652825193359</v>
      </c>
      <c r="R56" s="32">
        <f t="shared" si="26"/>
        <v>-11.573565688303034</v>
      </c>
      <c r="S56" s="32">
        <f t="shared" si="26"/>
        <v>-11.684295437471881</v>
      </c>
      <c r="T56" s="32">
        <f t="shared" si="26"/>
        <v>-12.084540520159059</v>
      </c>
      <c r="U56" s="32">
        <f t="shared" si="26"/>
        <v>-12.688436886114252</v>
      </c>
      <c r="V56" s="32">
        <f t="shared" si="26"/>
        <v>-13.424521752775831</v>
      </c>
      <c r="W56" s="32">
        <f t="shared" si="26"/>
        <v>-14.188627812265908</v>
      </c>
      <c r="X56" s="32">
        <f t="shared" si="26"/>
        <v>-14.908745178531536</v>
      </c>
    </row>
    <row r="57" spans="2:24" ht="15.75">
      <c r="B57" s="26" t="s">
        <v>32</v>
      </c>
      <c r="C57" s="9"/>
      <c r="D57" s="32">
        <f t="shared" si="20"/>
        <v>0</v>
      </c>
      <c r="E57" s="32">
        <f t="shared" si="20"/>
        <v>-1.2860098252078789</v>
      </c>
      <c r="F57" s="32">
        <f t="shared" ref="F57:I57" si="27">IFERROR(((F43/$D43)-1)*100,0)</f>
        <v>-2.0917974219194502</v>
      </c>
      <c r="G57" s="32">
        <f t="shared" si="27"/>
        <v>-2.6069966587976223</v>
      </c>
      <c r="H57" s="32">
        <f t="shared" si="27"/>
        <v>-3.0737535272945427</v>
      </c>
      <c r="I57" s="32">
        <f t="shared" si="27"/>
        <v>-3.6435130752973222</v>
      </c>
      <c r="J57" s="32">
        <f t="shared" ref="J57:X57" si="28">IFERROR(((J43/$D43)-1)*100,0)</f>
        <v>-4.3714277915877453</v>
      </c>
      <c r="K57" s="32">
        <f t="shared" si="28"/>
        <v>-5.1774083363471668</v>
      </c>
      <c r="L57" s="32">
        <f t="shared" si="28"/>
        <v>-5.9204655280042262</v>
      </c>
      <c r="M57" s="32">
        <f t="shared" si="28"/>
        <v>-6.4171802906100694</v>
      </c>
      <c r="N57" s="32">
        <f t="shared" si="28"/>
        <v>-6.562514396519104</v>
      </c>
      <c r="O57" s="32">
        <f t="shared" si="28"/>
        <v>-6.3413533587630582</v>
      </c>
      <c r="P57" s="32">
        <f t="shared" si="28"/>
        <v>-5.8163865417536043</v>
      </c>
      <c r="Q57" s="32">
        <f t="shared" si="28"/>
        <v>-5.1468672942285636</v>
      </c>
      <c r="R57" s="32">
        <f t="shared" si="28"/>
        <v>-4.5557695577976283</v>
      </c>
      <c r="S57" s="32">
        <f t="shared" si="28"/>
        <v>-4.2030200705074794</v>
      </c>
      <c r="T57" s="32">
        <f t="shared" si="28"/>
        <v>-4.1928422688152782</v>
      </c>
      <c r="U57" s="32">
        <f t="shared" si="28"/>
        <v>-4.4119055565497227</v>
      </c>
      <c r="V57" s="32">
        <f t="shared" si="28"/>
        <v>-4.7854402394608702</v>
      </c>
      <c r="W57" s="32">
        <f t="shared" si="28"/>
        <v>-5.2017897579354262</v>
      </c>
      <c r="X57" s="32">
        <f t="shared" si="28"/>
        <v>-5.5824241373490846</v>
      </c>
    </row>
    <row r="58" spans="2:24" ht="15.75">
      <c r="B58" s="26" t="s">
        <v>33</v>
      </c>
      <c r="C58" s="9"/>
      <c r="D58" s="32">
        <f t="shared" si="20"/>
        <v>0</v>
      </c>
      <c r="E58" s="32">
        <f t="shared" si="20"/>
        <v>-2.8428021218723343</v>
      </c>
      <c r="F58" s="32">
        <f t="shared" ref="F58:I58" si="29">IFERROR(((F44/$D44)-1)*100,0)</f>
        <v>-5.1200992418907081</v>
      </c>
      <c r="G58" s="32">
        <f t="shared" si="29"/>
        <v>-7.0213339579784932</v>
      </c>
      <c r="H58" s="32">
        <f t="shared" si="29"/>
        <v>-8.9030122108672778</v>
      </c>
      <c r="I58" s="32">
        <f t="shared" si="29"/>
        <v>-10.819261373388922</v>
      </c>
      <c r="J58" s="32">
        <f t="shared" ref="J58:X58" si="30">IFERROR(((J44/$D44)-1)*100,0)</f>
        <v>-12.800655053392695</v>
      </c>
      <c r="K58" s="32">
        <f t="shared" si="30"/>
        <v>-14.917780989697249</v>
      </c>
      <c r="L58" s="32">
        <f t="shared" si="30"/>
        <v>-16.91872257998358</v>
      </c>
      <c r="M58" s="32">
        <f t="shared" si="30"/>
        <v>-18.704358202482808</v>
      </c>
      <c r="N58" s="32">
        <f t="shared" si="30"/>
        <v>-20.089391565953541</v>
      </c>
      <c r="O58" s="32">
        <f t="shared" si="30"/>
        <v>-21.166681249963894</v>
      </c>
      <c r="P58" s="32">
        <f t="shared" si="30"/>
        <v>-21.997951225152413</v>
      </c>
      <c r="Q58" s="32">
        <f t="shared" si="30"/>
        <v>-22.641128150209234</v>
      </c>
      <c r="R58" s="32">
        <f t="shared" si="30"/>
        <v>-23.351725971115343</v>
      </c>
      <c r="S58" s="32">
        <f t="shared" si="30"/>
        <v>-24.240325671655384</v>
      </c>
      <c r="T58" s="32">
        <f t="shared" si="30"/>
        <v>-25.329394770609102</v>
      </c>
      <c r="U58" s="32">
        <f t="shared" si="30"/>
        <v>-26.579167077261591</v>
      </c>
      <c r="V58" s="32">
        <f t="shared" si="30"/>
        <v>-27.923729889900205</v>
      </c>
      <c r="W58" s="32">
        <f t="shared" si="30"/>
        <v>-29.271485317839829</v>
      </c>
      <c r="X58" s="32">
        <f t="shared" si="30"/>
        <v>-30.561366319023474</v>
      </c>
    </row>
    <row r="59" spans="2:24" ht="15.75">
      <c r="B59" s="10" t="s">
        <v>31</v>
      </c>
      <c r="C59" s="9"/>
      <c r="D59" s="32">
        <f t="shared" si="20"/>
        <v>0</v>
      </c>
      <c r="E59" s="32">
        <f t="shared" si="20"/>
        <v>0</v>
      </c>
      <c r="F59" s="32">
        <f t="shared" ref="F59:I59" si="31">IFERROR(((F45/$D45)-1)*100,0)</f>
        <v>0</v>
      </c>
      <c r="G59" s="32">
        <f t="shared" si="31"/>
        <v>0</v>
      </c>
      <c r="H59" s="32">
        <f t="shared" si="31"/>
        <v>0</v>
      </c>
      <c r="I59" s="32">
        <f t="shared" si="31"/>
        <v>0</v>
      </c>
      <c r="J59" s="32">
        <f t="shared" ref="J59:X59" si="32">IFERROR(((J45/$D45)-1)*100,0)</f>
        <v>0</v>
      </c>
      <c r="K59" s="32">
        <f t="shared" si="32"/>
        <v>0</v>
      </c>
      <c r="L59" s="32">
        <f t="shared" si="32"/>
        <v>0</v>
      </c>
      <c r="M59" s="32">
        <f t="shared" si="32"/>
        <v>0</v>
      </c>
      <c r="N59" s="32">
        <f t="shared" si="32"/>
        <v>0</v>
      </c>
      <c r="O59" s="32">
        <f t="shared" si="32"/>
        <v>0</v>
      </c>
      <c r="P59" s="32">
        <f t="shared" si="32"/>
        <v>0</v>
      </c>
      <c r="Q59" s="32">
        <f t="shared" si="32"/>
        <v>0</v>
      </c>
      <c r="R59" s="32">
        <f t="shared" si="32"/>
        <v>0</v>
      </c>
      <c r="S59" s="32">
        <f t="shared" si="32"/>
        <v>0</v>
      </c>
      <c r="T59" s="32">
        <f t="shared" si="32"/>
        <v>0</v>
      </c>
      <c r="U59" s="32">
        <f t="shared" si="32"/>
        <v>0</v>
      </c>
      <c r="V59" s="32">
        <f t="shared" si="32"/>
        <v>0</v>
      </c>
      <c r="W59" s="32">
        <f t="shared" si="32"/>
        <v>0</v>
      </c>
      <c r="X59" s="32">
        <f t="shared" si="32"/>
        <v>0</v>
      </c>
    </row>
    <row r="60" spans="2:24" ht="15.75">
      <c r="B60" s="10" t="s">
        <v>11</v>
      </c>
      <c r="D60" s="32">
        <f t="shared" si="20"/>
        <v>0</v>
      </c>
      <c r="E60" s="32">
        <f t="shared" si="20"/>
        <v>-1.2860098252078789</v>
      </c>
      <c r="F60" s="32">
        <f t="shared" ref="F60:I60" si="33">IFERROR(((F46/$D46)-1)*100,0)</f>
        <v>-2.0917974219194502</v>
      </c>
      <c r="G60" s="32">
        <f t="shared" si="33"/>
        <v>-2.6069966587976223</v>
      </c>
      <c r="H60" s="32">
        <f t="shared" si="33"/>
        <v>-3.0737535272945427</v>
      </c>
      <c r="I60" s="32">
        <f t="shared" si="33"/>
        <v>-3.6435130752973222</v>
      </c>
      <c r="J60" s="32">
        <f t="shared" ref="J60:X60" si="34">IFERROR(((J46/$D46)-1)*100,0)</f>
        <v>-4.3714277915877453</v>
      </c>
      <c r="K60" s="32">
        <f t="shared" si="34"/>
        <v>-5.1774083363471668</v>
      </c>
      <c r="L60" s="32">
        <f t="shared" si="34"/>
        <v>-5.9204655280042262</v>
      </c>
      <c r="M60" s="32">
        <f t="shared" si="34"/>
        <v>-6.4171802906100694</v>
      </c>
      <c r="N60" s="32">
        <f t="shared" si="34"/>
        <v>-6.562514396519104</v>
      </c>
      <c r="O60" s="32">
        <f t="shared" si="34"/>
        <v>-6.3413533587630582</v>
      </c>
      <c r="P60" s="32">
        <f t="shared" si="34"/>
        <v>-5.8163865417536043</v>
      </c>
      <c r="Q60" s="32">
        <f t="shared" si="34"/>
        <v>-5.1468672942285636</v>
      </c>
      <c r="R60" s="32">
        <f t="shared" si="34"/>
        <v>-4.5557695577976283</v>
      </c>
      <c r="S60" s="32">
        <f t="shared" si="34"/>
        <v>-4.2030200705074794</v>
      </c>
      <c r="T60" s="32">
        <f t="shared" si="34"/>
        <v>-4.1928422688152782</v>
      </c>
      <c r="U60" s="32">
        <f t="shared" si="34"/>
        <v>-4.4119055565497227</v>
      </c>
      <c r="V60" s="32">
        <f t="shared" si="34"/>
        <v>-4.7854402394608702</v>
      </c>
      <c r="W60" s="32">
        <f t="shared" si="34"/>
        <v>-5.2017897579354262</v>
      </c>
      <c r="X60" s="32">
        <f t="shared" si="34"/>
        <v>-5.5824241373490846</v>
      </c>
    </row>
    <row r="61" spans="2:24" ht="15.75">
      <c r="B61" s="10" t="s">
        <v>12</v>
      </c>
      <c r="C61" s="9"/>
      <c r="D61" s="32">
        <f t="shared" ref="D61:E62" si="35">IFERROR(((D47/$D47)-1)*100,0)</f>
        <v>0</v>
      </c>
      <c r="E61" s="32">
        <f t="shared" si="35"/>
        <v>-2.8428021218723343</v>
      </c>
      <c r="F61" s="32">
        <f t="shared" ref="F61:I61" si="36">IFERROR(((F47/$D47)-1)*100,0)</f>
        <v>-5.1200992418907081</v>
      </c>
      <c r="G61" s="32">
        <f t="shared" si="36"/>
        <v>-7.0213339579784932</v>
      </c>
      <c r="H61" s="32">
        <f t="shared" si="36"/>
        <v>-8.9030122108672778</v>
      </c>
      <c r="I61" s="32">
        <f t="shared" si="36"/>
        <v>-10.819261373388922</v>
      </c>
      <c r="J61" s="32">
        <f t="shared" ref="J61:X61" si="37">IFERROR(((J47/$D47)-1)*100,0)</f>
        <v>-12.800655053392695</v>
      </c>
      <c r="K61" s="32">
        <f t="shared" si="37"/>
        <v>-14.917780989697249</v>
      </c>
      <c r="L61" s="32">
        <f t="shared" si="37"/>
        <v>-16.91872257998358</v>
      </c>
      <c r="M61" s="32">
        <f t="shared" si="37"/>
        <v>-18.704358202482808</v>
      </c>
      <c r="N61" s="32">
        <f t="shared" si="37"/>
        <v>-20.089391565953541</v>
      </c>
      <c r="O61" s="32">
        <f t="shared" si="37"/>
        <v>-21.166681249963894</v>
      </c>
      <c r="P61" s="32">
        <f t="shared" si="37"/>
        <v>-21.997951225152413</v>
      </c>
      <c r="Q61" s="32">
        <f t="shared" si="37"/>
        <v>-22.641128150209234</v>
      </c>
      <c r="R61" s="32">
        <f t="shared" si="37"/>
        <v>-23.351725971115343</v>
      </c>
      <c r="S61" s="32">
        <f t="shared" si="37"/>
        <v>-24.240325671655384</v>
      </c>
      <c r="T61" s="32">
        <f t="shared" si="37"/>
        <v>-25.329394770609102</v>
      </c>
      <c r="U61" s="32">
        <f t="shared" si="37"/>
        <v>-26.579167077261591</v>
      </c>
      <c r="V61" s="32">
        <f t="shared" si="37"/>
        <v>-27.923729889900205</v>
      </c>
      <c r="W61" s="32">
        <f t="shared" si="37"/>
        <v>-29.271485317839829</v>
      </c>
      <c r="X61" s="32">
        <f t="shared" si="37"/>
        <v>-30.561366319023474</v>
      </c>
    </row>
    <row r="62" spans="2:24" ht="15.75">
      <c r="B62" s="10" t="s">
        <v>16</v>
      </c>
      <c r="C62" s="9"/>
      <c r="D62" s="32">
        <f t="shared" si="35"/>
        <v>0</v>
      </c>
      <c r="E62" s="32">
        <f t="shared" si="35"/>
        <v>0</v>
      </c>
      <c r="F62" s="32">
        <f t="shared" ref="F62:I62" si="38">IFERROR(((F48/$D48)-1)*100,0)</f>
        <v>0</v>
      </c>
      <c r="G62" s="32">
        <f t="shared" si="38"/>
        <v>0</v>
      </c>
      <c r="H62" s="32">
        <f t="shared" si="38"/>
        <v>0</v>
      </c>
      <c r="I62" s="32">
        <f t="shared" si="38"/>
        <v>0</v>
      </c>
      <c r="J62" s="32">
        <f t="shared" ref="J62:X62" si="39">IFERROR(((J48/$D48)-1)*100,0)</f>
        <v>0</v>
      </c>
      <c r="K62" s="32">
        <f t="shared" si="39"/>
        <v>0</v>
      </c>
      <c r="L62" s="32">
        <f t="shared" si="39"/>
        <v>0</v>
      </c>
      <c r="M62" s="32">
        <f t="shared" si="39"/>
        <v>0</v>
      </c>
      <c r="N62" s="32">
        <f t="shared" si="39"/>
        <v>0</v>
      </c>
      <c r="O62" s="32">
        <f t="shared" si="39"/>
        <v>0</v>
      </c>
      <c r="P62" s="32">
        <f t="shared" si="39"/>
        <v>0</v>
      </c>
      <c r="Q62" s="32">
        <f t="shared" si="39"/>
        <v>0</v>
      </c>
      <c r="R62" s="32">
        <f t="shared" si="39"/>
        <v>0</v>
      </c>
      <c r="S62" s="32">
        <f t="shared" si="39"/>
        <v>0</v>
      </c>
      <c r="T62" s="32">
        <f t="shared" si="39"/>
        <v>0</v>
      </c>
      <c r="U62" s="32">
        <f t="shared" si="39"/>
        <v>0</v>
      </c>
      <c r="V62" s="32">
        <f t="shared" si="39"/>
        <v>0</v>
      </c>
      <c r="W62" s="32">
        <f t="shared" si="39"/>
        <v>0</v>
      </c>
      <c r="X62" s="32">
        <f t="shared" si="39"/>
        <v>0</v>
      </c>
    </row>
    <row r="63" spans="2:24" ht="15.75">
      <c r="C63" s="9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2:24" ht="15.75">
      <c r="B64" s="9" t="s">
        <v>8</v>
      </c>
      <c r="C64" s="9"/>
      <c r="D64" s="32">
        <f t="shared" ref="D64:E64" si="40">IFERROR(((D50/$D50)-1)*100,0)</f>
        <v>0</v>
      </c>
      <c r="E64" s="32">
        <f t="shared" si="40"/>
        <v>-0.22286720389161907</v>
      </c>
      <c r="F64" s="32">
        <f t="shared" ref="F64:I64" si="41">IFERROR(((F50/$D50)-1)*100,0)</f>
        <v>-1.0839875509713548</v>
      </c>
      <c r="G64" s="32">
        <f t="shared" si="41"/>
        <v>0.40109910995014264</v>
      </c>
      <c r="H64" s="32">
        <f t="shared" si="41"/>
        <v>1.788544132063441</v>
      </c>
      <c r="I64" s="32">
        <f t="shared" si="41"/>
        <v>3.5457989116230548</v>
      </c>
      <c r="J64" s="32">
        <f t="shared" ref="J64:X64" si="42">IFERROR(((J50/$D50)-1)*100,0)</f>
        <v>5.3056131248086613</v>
      </c>
      <c r="K64" s="32">
        <f t="shared" si="42"/>
        <v>6.9353225730228507</v>
      </c>
      <c r="L64" s="32">
        <f t="shared" si="42"/>
        <v>7.3278294448947401</v>
      </c>
      <c r="M64" s="32">
        <f t="shared" si="42"/>
        <v>8.4901735145664468</v>
      </c>
      <c r="N64" s="32">
        <f t="shared" si="42"/>
        <v>9.7690212022331977</v>
      </c>
      <c r="O64" s="32">
        <f t="shared" si="42"/>
        <v>8.7863476212693072</v>
      </c>
      <c r="P64" s="32">
        <f t="shared" si="42"/>
        <v>9.8884567643894528</v>
      </c>
      <c r="Q64" s="32">
        <f t="shared" si="42"/>
        <v>13.774702073477506</v>
      </c>
      <c r="R64" s="32">
        <f t="shared" si="42"/>
        <v>16.531246778360973</v>
      </c>
      <c r="S64" s="32">
        <f t="shared" si="42"/>
        <v>18.191012681828433</v>
      </c>
      <c r="T64" s="32">
        <f t="shared" si="42"/>
        <v>20.635650098116255</v>
      </c>
      <c r="U64" s="32">
        <f t="shared" si="42"/>
        <v>23.718670617262873</v>
      </c>
      <c r="V64" s="32">
        <f t="shared" si="42"/>
        <v>22.403931660326926</v>
      </c>
      <c r="W64" s="32">
        <f t="shared" si="42"/>
        <v>21.973418612266158</v>
      </c>
      <c r="X64" s="32">
        <f t="shared" si="42"/>
        <v>22.555068601880702</v>
      </c>
    </row>
    <row r="65" spans="1:24" ht="15.75">
      <c r="C65" s="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>
      <c r="B66" s="1" t="s">
        <v>36</v>
      </c>
      <c r="C66" s="1"/>
      <c r="D66" s="1">
        <v>1990</v>
      </c>
      <c r="E66" s="1">
        <v>1991</v>
      </c>
      <c r="F66" s="1">
        <v>1992</v>
      </c>
      <c r="G66" s="1">
        <v>1993</v>
      </c>
      <c r="H66" s="1">
        <v>1994</v>
      </c>
      <c r="I66" s="1">
        <v>1995</v>
      </c>
      <c r="J66" s="1">
        <v>1996</v>
      </c>
      <c r="K66" s="1">
        <v>1997</v>
      </c>
      <c r="L66" s="1">
        <v>1998</v>
      </c>
      <c r="M66" s="1">
        <v>1999</v>
      </c>
      <c r="N66" s="1">
        <v>2000</v>
      </c>
      <c r="O66" s="1">
        <v>2001</v>
      </c>
      <c r="P66" s="1">
        <v>2002</v>
      </c>
      <c r="Q66" s="1">
        <v>2003</v>
      </c>
      <c r="R66" s="1">
        <v>2004</v>
      </c>
      <c r="S66" s="1">
        <v>2005</v>
      </c>
      <c r="T66" s="1">
        <v>2006</v>
      </c>
      <c r="U66" s="1">
        <v>2007</v>
      </c>
      <c r="V66" s="1">
        <v>2008</v>
      </c>
      <c r="W66" s="1">
        <v>2009</v>
      </c>
      <c r="X66" s="1">
        <v>2010</v>
      </c>
    </row>
    <row r="67" spans="1:24" ht="15.75">
      <c r="B67" s="20" t="s">
        <v>5</v>
      </c>
      <c r="C67" s="31">
        <f>AVERAGE(D67:X67)</f>
        <v>23.971456401027378</v>
      </c>
      <c r="D67" s="30">
        <f>(D8/D7)*100</f>
        <v>24.06920441858313</v>
      </c>
      <c r="E67" s="30">
        <f t="shared" ref="E67:X67" si="43">(E8/E7)*100</f>
        <v>24.527489463477565</v>
      </c>
      <c r="F67" s="30">
        <f t="shared" si="43"/>
        <v>25.083261732216616</v>
      </c>
      <c r="G67" s="30">
        <f t="shared" si="43"/>
        <v>25.501493234925675</v>
      </c>
      <c r="H67" s="30">
        <f t="shared" si="43"/>
        <v>25.826112009717832</v>
      </c>
      <c r="I67" s="30">
        <f t="shared" si="43"/>
        <v>25.99036294864235</v>
      </c>
      <c r="J67" s="30">
        <f t="shared" si="43"/>
        <v>25.918627996795973</v>
      </c>
      <c r="K67" s="30">
        <f t="shared" si="43"/>
        <v>26.719644477951533</v>
      </c>
      <c r="L67" s="30">
        <f t="shared" si="43"/>
        <v>26.670527164190155</v>
      </c>
      <c r="M67" s="30">
        <f t="shared" si="43"/>
        <v>26.225930514202744</v>
      </c>
      <c r="N67" s="30">
        <f t="shared" si="43"/>
        <v>25.63770758486114</v>
      </c>
      <c r="O67" s="30">
        <f t="shared" si="43"/>
        <v>24.95481497099928</v>
      </c>
      <c r="P67" s="30">
        <f t="shared" si="43"/>
        <v>23.999840836639518</v>
      </c>
      <c r="Q67" s="30">
        <f t="shared" si="43"/>
        <v>23.871033698601462</v>
      </c>
      <c r="R67" s="30">
        <f t="shared" si="43"/>
        <v>23.002846713771156</v>
      </c>
      <c r="S67" s="30">
        <f t="shared" si="43"/>
        <v>22.468259914586824</v>
      </c>
      <c r="T67" s="30">
        <f t="shared" si="43"/>
        <v>21.454687754643587</v>
      </c>
      <c r="U67" s="30">
        <f t="shared" si="43"/>
        <v>20.657338346095937</v>
      </c>
      <c r="V67" s="30">
        <f t="shared" si="43"/>
        <v>20.49592481200677</v>
      </c>
      <c r="W67" s="30">
        <f t="shared" si="43"/>
        <v>20.232933068167736</v>
      </c>
      <c r="X67" s="30">
        <f t="shared" si="43"/>
        <v>20.092542760498045</v>
      </c>
    </row>
    <row r="68" spans="1:24" ht="15.75">
      <c r="B68" s="20" t="s">
        <v>38</v>
      </c>
      <c r="C68" s="31">
        <f t="shared" ref="C68:C69" si="44">AVERAGE(D68:X68)</f>
        <v>71.053306545104391</v>
      </c>
      <c r="D68" s="30">
        <f>(D9/D7)*100</f>
        <v>70.143936830222557</v>
      </c>
      <c r="E68" s="30">
        <f t="shared" ref="E68:X68" si="45">(E9/E7)*100</f>
        <v>69.830288102422671</v>
      </c>
      <c r="F68" s="30">
        <f t="shared" si="45"/>
        <v>69.415958545521136</v>
      </c>
      <c r="G68" s="30">
        <f t="shared" si="45"/>
        <v>69.124958399579882</v>
      </c>
      <c r="H68" s="30">
        <f t="shared" si="45"/>
        <v>68.926077321227197</v>
      </c>
      <c r="I68" s="30">
        <f t="shared" si="45"/>
        <v>68.883844513310365</v>
      </c>
      <c r="J68" s="30">
        <f t="shared" si="45"/>
        <v>69.070013269010488</v>
      </c>
      <c r="K68" s="30">
        <f t="shared" si="45"/>
        <v>68.215294221738503</v>
      </c>
      <c r="L68" s="30">
        <f t="shared" si="45"/>
        <v>68.386210422153866</v>
      </c>
      <c r="M68" s="30">
        <f t="shared" si="45"/>
        <v>68.915175030014893</v>
      </c>
      <c r="N68" s="30">
        <f t="shared" si="45"/>
        <v>69.558873727093697</v>
      </c>
      <c r="O68" s="30">
        <f t="shared" si="45"/>
        <v>70.276582545393808</v>
      </c>
      <c r="P68" s="30">
        <f t="shared" si="45"/>
        <v>71.232531621917801</v>
      </c>
      <c r="Q68" s="30">
        <f t="shared" si="45"/>
        <v>71.404293178644593</v>
      </c>
      <c r="R68" s="30">
        <f t="shared" si="45"/>
        <v>72.271558670820639</v>
      </c>
      <c r="S68" s="30">
        <f t="shared" si="45"/>
        <v>72.834615178044416</v>
      </c>
      <c r="T68" s="30">
        <f t="shared" si="45"/>
        <v>73.856882831330211</v>
      </c>
      <c r="U68" s="30">
        <f t="shared" si="45"/>
        <v>74.686715567975369</v>
      </c>
      <c r="V68" s="30">
        <f t="shared" si="45"/>
        <v>74.731228710029001</v>
      </c>
      <c r="W68" s="30">
        <f t="shared" si="45"/>
        <v>75.06934778921223</v>
      </c>
      <c r="X68" s="30">
        <f t="shared" si="45"/>
        <v>75.285050971528804</v>
      </c>
    </row>
    <row r="69" spans="1:24" ht="15.75">
      <c r="B69" s="20" t="s">
        <v>10</v>
      </c>
      <c r="C69" s="31">
        <f t="shared" si="44"/>
        <v>4.9752370538682342</v>
      </c>
      <c r="D69" s="30">
        <f t="shared" ref="D69:X69" si="46">(D10/D7)*100</f>
        <v>5.7868587511943197</v>
      </c>
      <c r="E69" s="30">
        <f t="shared" si="46"/>
        <v>5.642222434099768</v>
      </c>
      <c r="F69" s="30">
        <f t="shared" si="46"/>
        <v>5.5007797222622461</v>
      </c>
      <c r="G69" s="30">
        <f t="shared" si="46"/>
        <v>5.3735483654944467</v>
      </c>
      <c r="H69" s="30">
        <f t="shared" si="46"/>
        <v>5.2478106690549753</v>
      </c>
      <c r="I69" s="30">
        <f t="shared" si="46"/>
        <v>5.1257925380472882</v>
      </c>
      <c r="J69" s="30">
        <f t="shared" si="46"/>
        <v>5.011358734193557</v>
      </c>
      <c r="K69" s="30">
        <f t="shared" si="46"/>
        <v>5.0650613003099609</v>
      </c>
      <c r="L69" s="30">
        <f t="shared" si="46"/>
        <v>4.9432624136559769</v>
      </c>
      <c r="M69" s="30">
        <f t="shared" si="46"/>
        <v>4.8588944557823766</v>
      </c>
      <c r="N69" s="30">
        <f t="shared" si="46"/>
        <v>4.8034186880451664</v>
      </c>
      <c r="O69" s="30">
        <f t="shared" si="46"/>
        <v>4.7686024836069194</v>
      </c>
      <c r="P69" s="30">
        <f t="shared" si="46"/>
        <v>4.7676275414426881</v>
      </c>
      <c r="Q69" s="30">
        <f t="shared" si="46"/>
        <v>4.7246731227539449</v>
      </c>
      <c r="R69" s="30">
        <f t="shared" si="46"/>
        <v>4.7255946154082045</v>
      </c>
      <c r="S69" s="30">
        <f t="shared" si="46"/>
        <v>4.69712490736877</v>
      </c>
      <c r="T69" s="30">
        <f t="shared" si="46"/>
        <v>4.6884294140262064</v>
      </c>
      <c r="U69" s="30">
        <f t="shared" si="46"/>
        <v>4.6559460859286892</v>
      </c>
      <c r="V69" s="30">
        <f t="shared" si="46"/>
        <v>4.7728464779642357</v>
      </c>
      <c r="W69" s="30">
        <f t="shared" si="46"/>
        <v>4.6977191426200253</v>
      </c>
      <c r="X69" s="30">
        <f t="shared" si="46"/>
        <v>4.6224062679731572</v>
      </c>
    </row>
    <row r="70" spans="1:24" ht="15.75">
      <c r="B70" s="20"/>
      <c r="C70" s="31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</row>
    <row r="71" spans="1:24">
      <c r="B71" s="1" t="s">
        <v>41</v>
      </c>
      <c r="C71" s="1"/>
      <c r="D71" s="1">
        <v>1990</v>
      </c>
      <c r="E71" s="1">
        <v>1991</v>
      </c>
      <c r="F71" s="1">
        <v>1992</v>
      </c>
      <c r="G71" s="1">
        <v>1993</v>
      </c>
      <c r="H71" s="1">
        <v>1994</v>
      </c>
      <c r="I71" s="1">
        <v>1995</v>
      </c>
      <c r="J71" s="1">
        <v>1996</v>
      </c>
      <c r="K71" s="1">
        <v>1997</v>
      </c>
      <c r="L71" s="1">
        <v>1998</v>
      </c>
      <c r="M71" s="1">
        <v>1999</v>
      </c>
      <c r="N71" s="1">
        <v>2000</v>
      </c>
      <c r="O71" s="1">
        <v>2001</v>
      </c>
      <c r="P71" s="1">
        <v>2002</v>
      </c>
      <c r="Q71" s="1">
        <v>2003</v>
      </c>
      <c r="R71" s="1">
        <v>2004</v>
      </c>
      <c r="S71" s="1">
        <v>2005</v>
      </c>
      <c r="T71" s="1">
        <v>2006</v>
      </c>
      <c r="U71" s="1">
        <v>2007</v>
      </c>
      <c r="V71" s="1">
        <v>2008</v>
      </c>
      <c r="W71" s="1">
        <v>2009</v>
      </c>
      <c r="X71" s="1">
        <v>2010</v>
      </c>
    </row>
    <row r="72" spans="1:24" ht="15.75">
      <c r="B72" s="10" t="s">
        <v>31</v>
      </c>
      <c r="C72" s="31">
        <f>AVERAGE(D72:X72)</f>
        <v>0</v>
      </c>
      <c r="D72" s="30">
        <f>(D13/D$10)*100</f>
        <v>0</v>
      </c>
      <c r="E72" s="30">
        <f t="shared" ref="E72:X72" si="47">(E13/E$10)*100</f>
        <v>0</v>
      </c>
      <c r="F72" s="30">
        <f t="shared" si="47"/>
        <v>0</v>
      </c>
      <c r="G72" s="30">
        <f t="shared" si="47"/>
        <v>0</v>
      </c>
      <c r="H72" s="30">
        <f t="shared" si="47"/>
        <v>0</v>
      </c>
      <c r="I72" s="30">
        <f t="shared" si="47"/>
        <v>0</v>
      </c>
      <c r="J72" s="30">
        <f t="shared" si="47"/>
        <v>0</v>
      </c>
      <c r="K72" s="30">
        <f t="shared" si="47"/>
        <v>0</v>
      </c>
      <c r="L72" s="30">
        <f t="shared" si="47"/>
        <v>0</v>
      </c>
      <c r="M72" s="30">
        <f t="shared" si="47"/>
        <v>0</v>
      </c>
      <c r="N72" s="30">
        <f t="shared" si="47"/>
        <v>0</v>
      </c>
      <c r="O72" s="30">
        <f t="shared" si="47"/>
        <v>0</v>
      </c>
      <c r="P72" s="30">
        <f t="shared" si="47"/>
        <v>0</v>
      </c>
      <c r="Q72" s="30">
        <f t="shared" si="47"/>
        <v>0</v>
      </c>
      <c r="R72" s="30">
        <f t="shared" si="47"/>
        <v>0</v>
      </c>
      <c r="S72" s="30">
        <f t="shared" si="47"/>
        <v>0</v>
      </c>
      <c r="T72" s="30">
        <f t="shared" si="47"/>
        <v>0</v>
      </c>
      <c r="U72" s="30">
        <f t="shared" si="47"/>
        <v>0</v>
      </c>
      <c r="V72" s="30">
        <f t="shared" si="47"/>
        <v>0</v>
      </c>
      <c r="W72" s="30">
        <f t="shared" si="47"/>
        <v>0</v>
      </c>
      <c r="X72" s="30">
        <f t="shared" si="47"/>
        <v>0</v>
      </c>
    </row>
    <row r="73" spans="1:24" ht="15.75">
      <c r="A73" s="36"/>
      <c r="B73" s="10" t="s">
        <v>11</v>
      </c>
      <c r="C73" s="31">
        <f>AVERAGE(D73:X73)</f>
        <v>66.192392726544682</v>
      </c>
      <c r="D73" s="30">
        <f>(D16/D$10)*100</f>
        <v>62.66326662934253</v>
      </c>
      <c r="E73" s="30">
        <f t="shared" ref="E73:X73" si="48">(E16/E$10)*100</f>
        <v>63.03443086415578</v>
      </c>
      <c r="F73" s="30">
        <f t="shared" si="48"/>
        <v>63.395372613934306</v>
      </c>
      <c r="G73" s="30">
        <f>(G16/G$10)*100</f>
        <v>63.741963734587983</v>
      </c>
      <c r="H73" s="30">
        <f t="shared" si="48"/>
        <v>64.102676291860192</v>
      </c>
      <c r="I73" s="30">
        <f t="shared" si="48"/>
        <v>64.455448977025</v>
      </c>
      <c r="J73" s="30">
        <f t="shared" si="48"/>
        <v>64.795736178934192</v>
      </c>
      <c r="K73" s="30">
        <f t="shared" si="48"/>
        <v>65.162446123517825</v>
      </c>
      <c r="L73" s="30">
        <f t="shared" si="48"/>
        <v>65.523228978409421</v>
      </c>
      <c r="M73" s="30">
        <f t="shared" si="48"/>
        <v>65.893507940281268</v>
      </c>
      <c r="N73" s="30">
        <f t="shared" si="48"/>
        <v>66.243889190491387</v>
      </c>
      <c r="O73" s="30">
        <f t="shared" si="48"/>
        <v>66.59933506666475</v>
      </c>
      <c r="P73" s="30">
        <f t="shared" si="48"/>
        <v>66.95850459017386</v>
      </c>
      <c r="Q73" s="30">
        <f t="shared" si="48"/>
        <v>67.297514536390764</v>
      </c>
      <c r="R73" s="30">
        <f t="shared" si="48"/>
        <v>67.63641785385208</v>
      </c>
      <c r="S73" s="30">
        <f t="shared" si="48"/>
        <v>67.971508865192078</v>
      </c>
      <c r="T73" s="30">
        <f t="shared" si="48"/>
        <v>68.288211259196459</v>
      </c>
      <c r="U73" s="30">
        <f t="shared" si="48"/>
        <v>68.603310204030592</v>
      </c>
      <c r="V73" s="30">
        <f t="shared" si="48"/>
        <v>68.916227389843286</v>
      </c>
      <c r="W73" s="30">
        <f t="shared" si="48"/>
        <v>69.225854020687478</v>
      </c>
      <c r="X73" s="30">
        <f t="shared" si="48"/>
        <v>69.5313959488671</v>
      </c>
    </row>
    <row r="74" spans="1:24" ht="15.75">
      <c r="A74" s="36"/>
      <c r="B74" s="10" t="s">
        <v>12</v>
      </c>
      <c r="C74" s="31">
        <f>AVERAGE(D74:X74)</f>
        <v>33.807607273455318</v>
      </c>
      <c r="D74" s="30">
        <f>(D19/D$10)*100</f>
        <v>37.336733370657484</v>
      </c>
      <c r="E74" s="30">
        <f t="shared" ref="E74:X74" si="49">(E19/E$10)*100</f>
        <v>36.965569135844206</v>
      </c>
      <c r="F74" s="30">
        <f t="shared" si="49"/>
        <v>36.604627386065694</v>
      </c>
      <c r="G74" s="30">
        <f t="shared" si="49"/>
        <v>36.258036265412024</v>
      </c>
      <c r="H74" s="30">
        <f t="shared" si="49"/>
        <v>35.897323708139815</v>
      </c>
      <c r="I74" s="30">
        <f t="shared" si="49"/>
        <v>35.544551022975</v>
      </c>
      <c r="J74" s="30">
        <f t="shared" si="49"/>
        <v>35.204263821065801</v>
      </c>
      <c r="K74" s="30">
        <f t="shared" si="49"/>
        <v>34.837553876482168</v>
      </c>
      <c r="L74" s="30">
        <f t="shared" si="49"/>
        <v>34.476771021590579</v>
      </c>
      <c r="M74" s="30">
        <f t="shared" si="49"/>
        <v>34.106492059718732</v>
      </c>
      <c r="N74" s="30">
        <f t="shared" si="49"/>
        <v>33.756110809508598</v>
      </c>
      <c r="O74" s="30">
        <f t="shared" si="49"/>
        <v>33.400664933335257</v>
      </c>
      <c r="P74" s="30">
        <f t="shared" si="49"/>
        <v>33.041495409826148</v>
      </c>
      <c r="Q74" s="30">
        <f t="shared" si="49"/>
        <v>32.702485463609236</v>
      </c>
      <c r="R74" s="30">
        <f t="shared" si="49"/>
        <v>32.363582146147913</v>
      </c>
      <c r="S74" s="30">
        <f t="shared" si="49"/>
        <v>32.028491134807915</v>
      </c>
      <c r="T74" s="30">
        <f t="shared" si="49"/>
        <v>31.711788740803541</v>
      </c>
      <c r="U74" s="30">
        <f t="shared" si="49"/>
        <v>31.396689795969397</v>
      </c>
      <c r="V74" s="30">
        <f t="shared" si="49"/>
        <v>31.083772610156714</v>
      </c>
      <c r="W74" s="30">
        <f t="shared" si="49"/>
        <v>30.774145979312518</v>
      </c>
      <c r="X74" s="30">
        <f t="shared" si="49"/>
        <v>30.468604051132907</v>
      </c>
    </row>
    <row r="75" spans="1:24" ht="15.75">
      <c r="A75" s="36"/>
      <c r="B75" s="10" t="s">
        <v>16</v>
      </c>
      <c r="C75" s="31">
        <f>AVERAGE(D75:X75)</f>
        <v>0</v>
      </c>
      <c r="D75" s="35">
        <f>(D23/D$10)*100</f>
        <v>0</v>
      </c>
      <c r="E75" s="35">
        <f t="shared" ref="E75:X75" si="50">(E23/E$10)*100</f>
        <v>0</v>
      </c>
      <c r="F75" s="35">
        <f t="shared" si="50"/>
        <v>0</v>
      </c>
      <c r="G75" s="35">
        <f t="shared" si="50"/>
        <v>0</v>
      </c>
      <c r="H75" s="35">
        <f t="shared" si="50"/>
        <v>0</v>
      </c>
      <c r="I75" s="35">
        <f t="shared" si="50"/>
        <v>0</v>
      </c>
      <c r="J75" s="35">
        <f t="shared" si="50"/>
        <v>0</v>
      </c>
      <c r="K75" s="35">
        <f t="shared" si="50"/>
        <v>0</v>
      </c>
      <c r="L75" s="35">
        <f t="shared" si="50"/>
        <v>0</v>
      </c>
      <c r="M75" s="35">
        <f t="shared" si="50"/>
        <v>0</v>
      </c>
      <c r="N75" s="35">
        <f t="shared" si="50"/>
        <v>0</v>
      </c>
      <c r="O75" s="35">
        <f t="shared" si="50"/>
        <v>0</v>
      </c>
      <c r="P75" s="35">
        <f t="shared" si="50"/>
        <v>0</v>
      </c>
      <c r="Q75" s="35">
        <f t="shared" si="50"/>
        <v>0</v>
      </c>
      <c r="R75" s="35">
        <f t="shared" si="50"/>
        <v>0</v>
      </c>
      <c r="S75" s="35">
        <f t="shared" si="50"/>
        <v>0</v>
      </c>
      <c r="T75" s="35">
        <f t="shared" si="50"/>
        <v>0</v>
      </c>
      <c r="U75" s="35">
        <f t="shared" si="50"/>
        <v>0</v>
      </c>
      <c r="V75" s="35">
        <f t="shared" si="50"/>
        <v>0</v>
      </c>
      <c r="W75" s="35">
        <f t="shared" si="50"/>
        <v>0</v>
      </c>
      <c r="X75" s="35">
        <f t="shared" si="50"/>
        <v>0</v>
      </c>
    </row>
    <row r="76" spans="1:24">
      <c r="C76" s="31"/>
    </row>
    <row r="147" spans="4:24">
      <c r="D147">
        <v>907493088.21956491</v>
      </c>
      <c r="E147">
        <v>940991279.25976872</v>
      </c>
      <c r="F147">
        <v>1032309864.8856699</v>
      </c>
      <c r="G147">
        <v>1001428563.014632</v>
      </c>
      <c r="H147">
        <v>1002871687.16207</v>
      </c>
      <c r="I147">
        <v>966448751.71314752</v>
      </c>
      <c r="J147">
        <v>873197280.20159876</v>
      </c>
      <c r="K147">
        <v>890354168.73922324</v>
      </c>
      <c r="L147">
        <v>952239542.40332866</v>
      </c>
      <c r="M147">
        <v>666477369.53638315</v>
      </c>
      <c r="N147">
        <v>512102098.56163943</v>
      </c>
      <c r="O147">
        <v>387052700.29228562</v>
      </c>
      <c r="P147">
        <v>123647193.36641949</v>
      </c>
      <c r="Q147">
        <v>680889106.72996151</v>
      </c>
      <c r="R147">
        <v>142169161.37163761</v>
      </c>
      <c r="S147">
        <v>389827694.69626898</v>
      </c>
      <c r="T147">
        <v>42163707.707254991</v>
      </c>
      <c r="U147">
        <v>201008829.3752946</v>
      </c>
      <c r="V147">
        <v>174930863.24382979</v>
      </c>
      <c r="W147">
        <v>587404642.13028836</v>
      </c>
      <c r="X147">
        <v>668113162.64515209</v>
      </c>
    </row>
    <row r="164" spans="4:24">
      <c r="D164">
        <v>16.844157889715163</v>
      </c>
      <c r="E164">
        <v>16.733127809502903</v>
      </c>
      <c r="F164">
        <v>16.580501480349163</v>
      </c>
      <c r="G164">
        <v>16.468023097101014</v>
      </c>
      <c r="H164">
        <v>16.43996401359318</v>
      </c>
      <c r="I164">
        <v>16.499187467504473</v>
      </c>
      <c r="J164">
        <v>16.376617331615748</v>
      </c>
      <c r="K164">
        <v>16.247920735025762</v>
      </c>
      <c r="L164">
        <v>16.177332794073326</v>
      </c>
      <c r="M164">
        <v>16.040194576334379</v>
      </c>
      <c r="N164">
        <v>16.10529240579411</v>
      </c>
      <c r="O164">
        <v>16.092630373570319</v>
      </c>
      <c r="P164">
        <v>16.184894687224606</v>
      </c>
      <c r="Q164">
        <v>16.259426870040112</v>
      </c>
      <c r="R164">
        <v>16.258761154313685</v>
      </c>
      <c r="S164">
        <v>16.530787897850022</v>
      </c>
      <c r="T164">
        <v>16.734793831940237</v>
      </c>
      <c r="U164">
        <v>16.928355379414334</v>
      </c>
      <c r="V164">
        <v>17.05475854690442</v>
      </c>
      <c r="W164">
        <v>17.209082467406947</v>
      </c>
      <c r="X164">
        <v>17.328619598725297</v>
      </c>
    </row>
    <row r="166" spans="4:24">
      <c r="D166">
        <v>112550.10727820332</v>
      </c>
      <c r="E166">
        <v>112215.13703894158</v>
      </c>
      <c r="F166">
        <v>111749.48350308472</v>
      </c>
      <c r="G166">
        <v>111402.43170884353</v>
      </c>
      <c r="H166">
        <v>111315.33712832928</v>
      </c>
      <c r="I166">
        <v>111498.92184381305</v>
      </c>
      <c r="J166">
        <v>111117.94534658678</v>
      </c>
      <c r="K166">
        <v>110713.63156992324</v>
      </c>
      <c r="L166">
        <v>110489.98678528714</v>
      </c>
      <c r="M166">
        <v>110051.6351021747</v>
      </c>
      <c r="N166">
        <v>110260.35241150206</v>
      </c>
      <c r="O166">
        <v>110219.8456982127</v>
      </c>
      <c r="P166">
        <v>110514.00946538913</v>
      </c>
      <c r="Q166">
        <v>110749.95959930889</v>
      </c>
      <c r="R166">
        <v>110747.85872008371</v>
      </c>
      <c r="S166">
        <v>111596.50145306997</v>
      </c>
      <c r="T166">
        <v>112220.18671354346</v>
      </c>
      <c r="U166">
        <v>112802.02609773361</v>
      </c>
      <c r="V166">
        <v>113176.85530396779</v>
      </c>
      <c r="W166">
        <v>113629.0528635985</v>
      </c>
      <c r="X166">
        <v>113975.26457571751</v>
      </c>
    </row>
  </sheetData>
  <pageMargins left="0.7" right="0.7" top="0.75" bottom="0.75" header="0.3" footer="0.3"/>
  <pageSetup paperSize="9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C63:P64"/>
  <sheetViews>
    <sheetView zoomScale="60" zoomScaleNormal="60" workbookViewId="0">
      <selection activeCell="AI26" sqref="AI26"/>
    </sheetView>
  </sheetViews>
  <sheetFormatPr defaultRowHeight="15"/>
  <sheetData>
    <row r="63" spans="3:16">
      <c r="C63" s="29"/>
    </row>
    <row r="64" spans="3:16">
      <c r="P64" s="29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Wealth_SWZ</vt:lpstr>
      <vt:lpstr>Graphs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Workineh</dc:creator>
  <cp:lastModifiedBy>Pablo Munoz</cp:lastModifiedBy>
  <dcterms:created xsi:type="dcterms:W3CDTF">2010-11-25T14:03:48Z</dcterms:created>
  <dcterms:modified xsi:type="dcterms:W3CDTF">2014-12-03T13:25:59Z</dcterms:modified>
</cp:coreProperties>
</file>