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TZ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<sst xmlns="http://schemas.openxmlformats.org/spreadsheetml/2006/main" count="95" uniqueCount="65">
  <si>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</si>
  <si>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</si>
  <si>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</si>
  <si>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</si>
  <si>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</si>
  <si>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</si>
  <si>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</si>
  <si>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</si>
  <si>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</si>
  <si>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</si>
  <si>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</si>
  <si>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</si>
  <si>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</si>
  <si>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</si>
  <si>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</si>
  <si>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</si>
  <si>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</si>
  <si>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</si>
  <si>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</si>
  <si>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</si>
  <si>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</si>
  <si>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</si>
  <si>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</si>
  <si>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</si>
  <si>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</si>
  <si>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</si>
  <si>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</si>
  <si>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</si>
  <si>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</si>
  <si>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</si>
  <si>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</si>
  <si>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</si>
  <si>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</si>
  <si>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</si>
  <si>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</si>
  <si>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</si>
  <si>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</si>
  <si>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</si>
  <si>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</si>
  <si>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</si>
  <si>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</si>
  <si>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</si>
  <si>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</si>
  <si>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</si>
  <si>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</si>
  <si>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</si>
  <si>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</si>
  <si>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</si>
  <si>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</si>
  <si>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</si>
  <si>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</si>
  <si>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</si>
  <si>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</si>
  <si>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</si>
  <si>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</si>
  <si>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</si>
  <si>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</si>
  <si>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</si>
  <si>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</si>
  <si>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</si>
  <si>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</si>
  <si>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</si>
  <si>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</si>
  <si>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United Republic of Tanzania</t>
  </si>
  <si>
    <t>TZA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</si>
</sst>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Wealth_TZA!$B$54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Wealth_TZA!$D$52:$X$52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10.118460513882344</c:v>
                </c:pt>
                <c:pt idx="2">
                  <c:v>18.632126743522747</c:v>
                </c:pt>
                <c:pt idx="3">
                  <c:v>24.273040760445895</c:v>
                </c:pt>
                <c:pt idx="4">
                  <c:v>29.358031496180146</c:v>
                </c:pt>
                <c:pt idx="5">
                  <c:v>31.927465204870774</c:v>
                </c:pt>
                <c:pt idx="6">
                  <c:v>33.985371985218762</c:v>
                </c:pt>
                <c:pt idx="7">
                  <c:v>35.932380012364341</c:v>
                </c:pt>
                <c:pt idx="8">
                  <c:v>38.969199139995503</c:v>
                </c:pt>
                <c:pt idx="9">
                  <c:v>42.298670128309212</c:v>
                </c:pt>
                <c:pt idx="10">
                  <c:v>45.672557771517617</c:v>
                </c:pt>
                <c:pt idx="11">
                  <c:v>49.876250749552668</c:v>
                </c:pt>
                <c:pt idx="12">
                  <c:v>54.467390407025377</c:v>
                </c:pt>
                <c:pt idx="13">
                  <c:v>60.329128540099553</c:v>
                </c:pt>
                <c:pt idx="14">
                  <c:v>66.918896051516839</c:v>
                </c:pt>
                <c:pt idx="15">
                  <c:v>75.652643020859784</c:v>
                </c:pt>
                <c:pt idx="16">
                  <c:v>86.244162901599637</c:v>
                </c:pt>
                <c:pt idx="17">
                  <c:v>98.600896904505177</c:v>
                </c:pt>
                <c:pt idx="18">
                  <c:v>111.1138121074212</c:v>
                </c:pt>
                <c:pt idx="19">
                  <c:v>124.44922901090175</c:v>
                </c:pt>
                <c:pt idx="20" formatCode="_(* #,##0.0000_);_(* \(#,##0.0000\);_(* &quot;-&quot;??_);_(@_)">
                  <c:v>138.20429500402975</c:v>
                </c:pt>
              </c:numCache>
            </c:numRef>
          </c:val>
        </c:ser>
        <c:ser>
          <c:idx val="1"/>
          <c:order val="1"/>
          <c:tx>
            <c:strRef>
              <c:f>Wealth_TZA!$B$55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Wealth_TZA!$D$52:$X$52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0.38964994104366824</c:v>
                </c:pt>
                <c:pt idx="2">
                  <c:v>0.89023525879359244</c:v>
                </c:pt>
                <c:pt idx="3">
                  <c:v>1.4553484314498322</c:v>
                </c:pt>
                <c:pt idx="4">
                  <c:v>2.0512708782792988</c:v>
                </c:pt>
                <c:pt idx="5">
                  <c:v>2.6602527118835928</c:v>
                </c:pt>
                <c:pt idx="6">
                  <c:v>3.2288229968561621</c:v>
                </c:pt>
                <c:pt idx="7">
                  <c:v>-0.58228168684609782</c:v>
                </c:pt>
                <c:pt idx="8">
                  <c:v>4.9341560251869865E-2</c:v>
                </c:pt>
                <c:pt idx="9">
                  <c:v>0.68652124723858066</c:v>
                </c:pt>
                <c:pt idx="10">
                  <c:v>1.2889465189364957</c:v>
                </c:pt>
                <c:pt idx="11">
                  <c:v>1.8966406765045463</c:v>
                </c:pt>
                <c:pt idx="12">
                  <c:v>2.600186779130742</c:v>
                </c:pt>
                <c:pt idx="13">
                  <c:v>3.289405010851798</c:v>
                </c:pt>
                <c:pt idx="14">
                  <c:v>3.9631763441328349</c:v>
                </c:pt>
                <c:pt idx="15">
                  <c:v>4.612007429665832</c:v>
                </c:pt>
                <c:pt idx="16">
                  <c:v>5.4113643773088693</c:v>
                </c:pt>
                <c:pt idx="17">
                  <c:v>6.2344524638809018</c:v>
                </c:pt>
                <c:pt idx="18">
                  <c:v>7.1029211267560344</c:v>
                </c:pt>
                <c:pt idx="19">
                  <c:v>7.9953667716258892</c:v>
                </c:pt>
                <c:pt idx="20">
                  <c:v>4.0721206247286368</c:v>
                </c:pt>
              </c:numCache>
            </c:numRef>
          </c:val>
        </c:ser>
        <c:ser>
          <c:idx val="2"/>
          <c:order val="2"/>
          <c:tx>
            <c:strRef>
              <c:f>Wealth_TZA!$B$56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Wealth_TZA!$D$52:$X$52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-4.1852359031655411</c:v>
                </c:pt>
                <c:pt idx="2">
                  <c:v>-8.2647418855368961</c:v>
                </c:pt>
                <c:pt idx="3">
                  <c:v>-12.154882756003671</c:v>
                </c:pt>
                <c:pt idx="4">
                  <c:v>-15.769717059861533</c:v>
                </c:pt>
                <c:pt idx="5">
                  <c:v>-19.077116687304731</c:v>
                </c:pt>
                <c:pt idx="6">
                  <c:v>-22.094497270006229</c:v>
                </c:pt>
                <c:pt idx="7">
                  <c:v>-24.880018671676119</c:v>
                </c:pt>
                <c:pt idx="8">
                  <c:v>-27.497193302545675</c:v>
                </c:pt>
                <c:pt idx="9">
                  <c:v>-30.01505112857815</c:v>
                </c:pt>
                <c:pt idx="10">
                  <c:v>-32.477156671449272</c:v>
                </c:pt>
                <c:pt idx="11">
                  <c:v>-34.893894338306261</c:v>
                </c:pt>
                <c:pt idx="12">
                  <c:v>-37.255950685367878</c:v>
                </c:pt>
                <c:pt idx="13">
                  <c:v>-39.566640158508179</c:v>
                </c:pt>
                <c:pt idx="14">
                  <c:v>-41.826417411117546</c:v>
                </c:pt>
                <c:pt idx="15">
                  <c:v>-44.035378220456089</c:v>
                </c:pt>
                <c:pt idx="16">
                  <c:v>-46.187310157265948</c:v>
                </c:pt>
                <c:pt idx="17">
                  <c:v>-48.290157601841599</c:v>
                </c:pt>
                <c:pt idx="18">
                  <c:v>-50.343572837865167</c:v>
                </c:pt>
                <c:pt idx="19">
                  <c:v>-52.346809075980751</c:v>
                </c:pt>
                <c:pt idx="20">
                  <c:v>-54.29823361534114</c:v>
                </c:pt>
              </c:numCache>
            </c:numRef>
          </c:val>
        </c:ser>
        <c:ser>
          <c:idx val="4"/>
          <c:order val="3"/>
          <c:tx>
            <c:strRef>
              <c:f>Wealth_TZA!$B$53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Wealth_TZA!$D$52:$X$52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-2.8749434500288218</c:v>
                </c:pt>
                <c:pt idx="2">
                  <c:v>-5.7307998189596638</c:v>
                </c:pt>
                <c:pt idx="3">
                  <c:v>-8.5694113637250773</c:v>
                </c:pt>
                <c:pt idx="4">
                  <c:v>-11.20615177077463</c:v>
                </c:pt>
                <c:pt idx="5">
                  <c:v>-13.716876229065766</c:v>
                </c:pt>
                <c:pt idx="6">
                  <c:v>-16.020401273001038</c:v>
                </c:pt>
                <c:pt idx="7">
                  <c:v>-18.694458575487204</c:v>
                </c:pt>
                <c:pt idx="8">
                  <c:v>-20.61100352848635</c:v>
                </c:pt>
                <c:pt idx="9">
                  <c:v>-22.430256056449426</c:v>
                </c:pt>
                <c:pt idx="10">
                  <c:v>-24.205814148566585</c:v>
                </c:pt>
                <c:pt idx="11">
                  <c:v>-25.90105353418658</c:v>
                </c:pt>
                <c:pt idx="12">
                  <c:v>-27.519405843694187</c:v>
                </c:pt>
                <c:pt idx="13">
                  <c:v>-29.032495488540132</c:v>
                </c:pt>
                <c:pt idx="14">
                  <c:v>-30.468530246232728</c:v>
                </c:pt>
                <c:pt idx="15">
                  <c:v>-31.756524570787636</c:v>
                </c:pt>
                <c:pt idx="16">
                  <c:v>-32.883723686158795</c:v>
                </c:pt>
                <c:pt idx="17">
                  <c:v>-33.877464805985056</c:v>
                </c:pt>
                <c:pt idx="18">
                  <c:v>-34.816839262221336</c:v>
                </c:pt>
                <c:pt idx="19">
                  <c:v>-35.669939609108027</c:v>
                </c:pt>
                <c:pt idx="20">
                  <c:v>-37.069817293095632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Wealth_TZA!$D$64:$X$64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2.2792917549166569</c:v>
                </c:pt>
                <c:pt idx="2">
                  <c:v>2.3878170712018143</c:v>
                </c:pt>
                <c:pt idx="3">
                  <c:v>3.2107960633620092</c:v>
                </c:pt>
                <c:pt idx="4">
                  <c:v>2.8528359155792549</c:v>
                </c:pt>
                <c:pt idx="5">
                  <c:v>3.3918017282334345</c:v>
                </c:pt>
                <c:pt idx="6">
                  <c:v>5.3924784280636517</c:v>
                </c:pt>
                <c:pt idx="7">
                  <c:v>6.3692911177390954</c:v>
                </c:pt>
                <c:pt idx="8">
                  <c:v>7.5559250942273337</c:v>
                </c:pt>
                <c:pt idx="9">
                  <c:v>10.08016925654629</c:v>
                </c:pt>
                <c:pt idx="10">
                  <c:v>12.622307422044177</c:v>
                </c:pt>
                <c:pt idx="11">
                  <c:v>16.459727878536157</c:v>
                </c:pt>
                <c:pt idx="12">
                  <c:v>21.653434158373553</c:v>
                </c:pt>
                <c:pt idx="13">
                  <c:v>26.623269604685127</c:v>
                </c:pt>
                <c:pt idx="14">
                  <c:v>32.887149523831269</c:v>
                </c:pt>
                <c:pt idx="15">
                  <c:v>38.764045894764365</c:v>
                </c:pt>
                <c:pt idx="16">
                  <c:v>44.035524378313639</c:v>
                </c:pt>
                <c:pt idx="17">
                  <c:v>50.013244522899214</c:v>
                </c:pt>
                <c:pt idx="18">
                  <c:v>56.513316811011258</c:v>
                </c:pt>
                <c:pt idx="19">
                  <c:v>61.170395676627678</c:v>
                </c:pt>
                <c:pt idx="20">
                  <c:v>67.118654350208047</c:v>
                </c:pt>
              </c:numCache>
            </c:numRef>
          </c:val>
        </c:ser>
        <c:marker val="1"/>
        <c:axId val="74394624"/>
        <c:axId val="74408704"/>
      </c:lineChart>
      <c:catAx>
        <c:axId val="7439462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408704"/>
        <c:crosses val="autoZero"/>
        <c:auto val="1"/>
        <c:lblAlgn val="ctr"/>
        <c:lblOffset val="100"/>
      </c:catAx>
      <c:valAx>
        <c:axId val="744087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39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Wealth_TZA!$B$40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Wealth_TZA!$D$38:$X$38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Wealth_TZA!$D$40:$X$40</c:f>
              <c:numCache>
                <c:formatCode>_(* #,##0_);_(* \(#,##0\);_(* "-"??_);_(@_)</c:formatCode>
                <c:ptCount val="21"/>
                <c:pt idx="0">
                  <c:v>464.00480118908126</c:v>
                </c:pt>
                <c:pt idx="1">
                  <c:v>510.95494377991668</c:v>
                </c:pt>
                <c:pt idx="2">
                  <c:v>550.4587638426616</c:v>
                </c:pt>
                <c:pt idx="3">
                  <c:v>576.63287571213289</c:v>
                </c:pt>
                <c:pt idx="4">
                  <c:v>600.22747686595983</c:v>
                </c:pt>
                <c:pt idx="5">
                  <c:v>612.14977263765502</c:v>
                </c:pt>
                <c:pt idx="6">
                  <c:v>621.69855890246527</c:v>
                </c:pt>
                <c:pt idx="7">
                  <c:v>630.73276962795762</c:v>
                </c:pt>
                <c:pt idx="8">
                  <c:v>644.82375618359458</c:v>
                </c:pt>
                <c:pt idx="9">
                  <c:v>660.27266142356768</c:v>
                </c:pt>
                <c:pt idx="10">
                  <c:v>675.92766207477985</c:v>
                </c:pt>
                <c:pt idx="11">
                  <c:v>695.43299932011075</c:v>
                </c:pt>
                <c:pt idx="12">
                  <c:v>716.73610776008002</c:v>
                </c:pt>
                <c:pt idx="13">
                  <c:v>743.93485413067549</c:v>
                </c:pt>
                <c:pt idx="14">
                  <c:v>774.51169177084989</c:v>
                </c:pt>
                <c:pt idx="15">
                  <c:v>815.03669703230707</c:v>
                </c:pt>
                <c:pt idx="16">
                  <c:v>864.18185779783607</c:v>
                </c:pt>
                <c:pt idx="17">
                  <c:v>921.51769684148144</c:v>
                </c:pt>
                <c:pt idx="18">
                  <c:v>979.57822415173018</c:v>
                </c:pt>
                <c:pt idx="19">
                  <c:v>1041.4551988424603</c:v>
                </c:pt>
                <c:pt idx="20">
                  <c:v>1105.2793654573009</c:v>
                </c:pt>
              </c:numCache>
            </c:numRef>
          </c:val>
        </c:ser>
        <c:ser>
          <c:idx val="1"/>
          <c:order val="1"/>
          <c:tx>
            <c:strRef>
              <c:f>Wealth_TZA!$B$41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Wealth_TZA!$D$38:$X$38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Wealth_TZA!$D$41:$X$41</c:f>
              <c:numCache>
                <c:formatCode>General</c:formatCode>
                <c:ptCount val="21"/>
                <c:pt idx="0">
                  <c:v>1153.0722788754492</c:v>
                </c:pt>
                <c:pt idx="1">
                  <c:v>1157.5652243302784</c:v>
                </c:pt>
                <c:pt idx="2">
                  <c:v>1163.3373348613732</c:v>
                </c:pt>
                <c:pt idx="3">
                  <c:v>1169.8534981995458</c:v>
                </c:pt>
                <c:pt idx="4">
                  <c:v>1176.7249147375328</c:v>
                </c:pt>
                <c:pt idx="5">
                  <c:v>1183.7469154442113</c:v>
                </c:pt>
                <c:pt idx="6">
                  <c:v>1190.3029417861533</c:v>
                </c:pt>
                <c:pt idx="7">
                  <c:v>1146.3581501594585</c:v>
                </c:pt>
                <c:pt idx="8">
                  <c:v>1153.6412227286783</c:v>
                </c:pt>
                <c:pt idx="9">
                  <c:v>1160.9883650659472</c:v>
                </c:pt>
                <c:pt idx="10">
                  <c:v>1167.9347638748361</c:v>
                </c:pt>
                <c:pt idx="11">
                  <c:v>1174.941916746099</c:v>
                </c:pt>
                <c:pt idx="12">
                  <c:v>1183.0543118245903</c:v>
                </c:pt>
                <c:pt idx="13">
                  <c:v>1191.0014961955212</c:v>
                </c:pt>
                <c:pt idx="14">
                  <c:v>1198.7705666625943</c:v>
                </c:pt>
                <c:pt idx="15">
                  <c:v>1206.2520580466021</c:v>
                </c:pt>
                <c:pt idx="16">
                  <c:v>1215.4692214191389</c:v>
                </c:pt>
                <c:pt idx="17">
                  <c:v>1224.9600219761273</c:v>
                </c:pt>
                <c:pt idx="18">
                  <c:v>1234.9740933784608</c:v>
                </c:pt>
                <c:pt idx="19">
                  <c:v>1245.2646367134862</c:v>
                </c:pt>
                <c:pt idx="20">
                  <c:v>1200.0267729615648</c:v>
                </c:pt>
              </c:numCache>
            </c:numRef>
          </c:val>
        </c:ser>
        <c:ser>
          <c:idx val="2"/>
          <c:order val="2"/>
          <c:tx>
            <c:strRef>
              <c:f>Wealth_TZA!$B$42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Wealth_TZA!$D$38:$X$38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Wealth_TZA!$D$42:$X$42</c:f>
              <c:numCache>
                <c:formatCode>_(* #,##0_);_(* \(#,##0\);_(* "-"??_);_(@_)</c:formatCode>
                <c:ptCount val="21"/>
                <c:pt idx="0">
                  <c:v>7474.1436086619315</c:v>
                </c:pt>
                <c:pt idx="1">
                  <c:v>7161.3330668980598</c:v>
                </c:pt>
                <c:pt idx="2">
                  <c:v>6856.4249312516695</c:v>
                </c:pt>
                <c:pt idx="3">
                  <c:v>6565.670216013732</c:v>
                </c:pt>
                <c:pt idx="4">
                  <c:v>6295.4923089282202</c:v>
                </c:pt>
                <c:pt idx="5">
                  <c:v>6048.2925110607666</c:v>
                </c:pt>
                <c:pt idx="6">
                  <c:v>5822.7691530897755</c:v>
                </c:pt>
                <c:pt idx="7">
                  <c:v>5614.5752832789558</c:v>
                </c:pt>
                <c:pt idx="8">
                  <c:v>5418.963892878297</c:v>
                </c:pt>
                <c:pt idx="9">
                  <c:v>5230.7755830986962</c:v>
                </c:pt>
                <c:pt idx="10">
                  <c:v>5046.7542790276839</c:v>
                </c:pt>
                <c:pt idx="11">
                  <c:v>4866.123835162166</c:v>
                </c:pt>
                <c:pt idx="12">
                  <c:v>4689.5803516652668</c:v>
                </c:pt>
                <c:pt idx="13">
                  <c:v>4516.8761020925267</c:v>
                </c:pt>
                <c:pt idx="14">
                  <c:v>4347.9771049966284</c:v>
                </c:pt>
                <c:pt idx="15">
                  <c:v>4182.8762018476045</c:v>
                </c:pt>
                <c:pt idx="16">
                  <c:v>4022.0377185297752</c:v>
                </c:pt>
                <c:pt idx="17">
                  <c:v>3864.8678806511134</c:v>
                </c:pt>
                <c:pt idx="18">
                  <c:v>3711.392677028568</c:v>
                </c:pt>
                <c:pt idx="19">
                  <c:v>3561.6679237710518</c:v>
                </c:pt>
                <c:pt idx="20">
                  <c:v>3415.8156512845867</c:v>
                </c:pt>
              </c:numCache>
            </c:numRef>
          </c:val>
        </c:ser>
        <c:overlap val="100"/>
        <c:axId val="78984704"/>
        <c:axId val="78986240"/>
      </c:barChart>
      <c:catAx>
        <c:axId val="7898470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986240"/>
        <c:crosses val="autoZero"/>
        <c:auto val="1"/>
        <c:lblAlgn val="ctr"/>
        <c:lblOffset val="100"/>
      </c:catAx>
      <c:valAx>
        <c:axId val="7898624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98470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Wealth_TZA!$B$67:$B$69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Wealth_TZA!$C$67:$C$69</c:f>
              <c:numCache>
                <c:formatCode>_(* #,##0_);_(* \(#,##0\);_(* "-"??_);_(@_)</c:formatCode>
                <c:ptCount val="3"/>
                <c:pt idx="0">
                  <c:v>10.740141675776574</c:v>
                </c:pt>
                <c:pt idx="1">
                  <c:v>17.108237804438364</c:v>
                </c:pt>
                <c:pt idx="2">
                  <c:v>72.15162051978507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Wealth_TZA!$B$72:$B$75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Wealth_TZA!$C$72:$C$75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99.077512481655546</c:v>
                </c:pt>
                <c:pt idx="2">
                  <c:v>0.9224875183444583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231635021012.42709</v>
      </c>
      <c r="E7" s="13">
        <f t="shared" ref="E7:X7" si="0">+E8+E9+E10</f>
        <v>232503377586.00549</v>
      </c>
      <c r="F7" s="13">
        <f t="shared" si="0"/>
        <v>233371420896.65088</v>
      </c>
      <c r="G7" s="13">
        <f t="shared" si="0"/>
        <v>234006367527.34009</v>
      </c>
      <c r="H7" s="13">
        <f t="shared" si="0"/>
        <v>234619332931.42191</v>
      </c>
      <c r="I7" s="13">
        <f t="shared" si="0"/>
        <v>234884299136.42163</v>
      </c>
      <c r="J7" s="13">
        <f t="shared" si="0"/>
        <v>235022328424.71167</v>
      </c>
      <c r="K7" s="13">
        <f t="shared" si="0"/>
        <v>233520844937.06421</v>
      </c>
      <c r="L7" s="13">
        <f t="shared" si="0"/>
        <v>233762929194.32593</v>
      </c>
      <c r="M7" s="13">
        <f t="shared" si="0"/>
        <v>234108610199.66571</v>
      </c>
      <c r="N7" s="13">
        <f t="shared" si="0"/>
        <v>234543920793.30682</v>
      </c>
      <c r="O7" s="13">
        <f t="shared" si="0"/>
        <v>235218818661.05008</v>
      </c>
      <c r="P7" s="13">
        <f t="shared" si="0"/>
        <v>236113588624.58871</v>
      </c>
      <c r="Q7" s="13">
        <f t="shared" si="0"/>
        <v>237351089458.87915</v>
      </c>
      <c r="R7" s="13">
        <f t="shared" si="0"/>
        <v>238861086217.92664</v>
      </c>
      <c r="S7" s="13">
        <f t="shared" si="0"/>
        <v>240914078342.37238</v>
      </c>
      <c r="T7" s="13">
        <f t="shared" si="0"/>
        <v>243601437800.92133</v>
      </c>
      <c r="U7" s="13">
        <f t="shared" si="0"/>
        <v>246875053177.91739</v>
      </c>
      <c r="V7" s="13">
        <f t="shared" si="0"/>
        <v>250475869690.32648</v>
      </c>
      <c r="W7" s="13">
        <f t="shared" si="0"/>
        <v>254549544947.11465</v>
      </c>
      <c r="X7" s="13">
        <f t="shared" si="0"/>
        <v>256542115145.61694</v>
      </c>
    </row>
    <row r="8" spans="1:24" s="22" customFormat="1" ht="15.75">
      <c r="A8" s="19">
        <v>1</v>
      </c>
      <c r="B8" s="20" t="s">
        <v>5</v>
      </c>
      <c r="C8" s="20"/>
      <c r="D8" s="21">
        <v>11822368585.395779</v>
      </c>
      <c r="E8" s="21">
        <v>13454215722.64526</v>
      </c>
      <c r="F8" s="21">
        <v>14989268469.735126</v>
      </c>
      <c r="G8" s="21">
        <v>16233544590.075058</v>
      </c>
      <c r="H8" s="21">
        <v>17445145238.359596</v>
      </c>
      <c r="I8" s="21">
        <v>18330048735.722874</v>
      </c>
      <c r="J8" s="21">
        <v>19137843101.971222</v>
      </c>
      <c r="K8" s="21">
        <v>19926393487.832771</v>
      </c>
      <c r="L8" s="21">
        <v>20884984492.01466</v>
      </c>
      <c r="M8" s="21">
        <v>21919272924.439907</v>
      </c>
      <c r="N8" s="21">
        <v>23007334586.054951</v>
      </c>
      <c r="O8" s="21">
        <v>24282484803.869263</v>
      </c>
      <c r="P8" s="21">
        <v>25682442280.896416</v>
      </c>
      <c r="Q8" s="21">
        <v>27368084459.4533</v>
      </c>
      <c r="R8" s="21">
        <v>29266431473.313763</v>
      </c>
      <c r="S8" s="21">
        <v>31648709543.342239</v>
      </c>
      <c r="T8" s="21">
        <v>34501258595.61441</v>
      </c>
      <c r="U8" s="21">
        <v>37845059254.659874</v>
      </c>
      <c r="V8" s="21">
        <v>41404486178.896698</v>
      </c>
      <c r="W8" s="21">
        <v>45329064668.355988</v>
      </c>
      <c r="X8" s="21">
        <v>49562081819.607414</v>
      </c>
    </row>
    <row r="9" spans="1:24" s="22" customFormat="1" ht="15.75">
      <c r="A9" s="19">
        <v>2</v>
      </c>
      <c r="B9" s="20" t="s">
        <v>38</v>
      </c>
      <c r="C9" s="20"/>
      <c r="D9" s="21">
        <v>29379104378.949718</v>
      </c>
      <c r="E9" s="21">
        <v>30480441437.670197</v>
      </c>
      <c r="F9" s="21">
        <v>31678259623.617294</v>
      </c>
      <c r="G9" s="21">
        <v>32934072486.630566</v>
      </c>
      <c r="H9" s="21">
        <v>34200595331.587639</v>
      </c>
      <c r="I9" s="21">
        <v>35445800391.888123</v>
      </c>
      <c r="J9" s="21">
        <v>36641279953.959137</v>
      </c>
      <c r="K9" s="21">
        <v>36216262541.005188</v>
      </c>
      <c r="L9" s="21">
        <v>37364906014.99688</v>
      </c>
      <c r="M9" s="21">
        <v>38541684856.545586</v>
      </c>
      <c r="N9" s="21">
        <v>39754351530.268654</v>
      </c>
      <c r="O9" s="21">
        <v>41025532677.78347</v>
      </c>
      <c r="P9" s="21">
        <v>42391786530.128754</v>
      </c>
      <c r="Q9" s="21">
        <v>43814897713.461266</v>
      </c>
      <c r="R9" s="21">
        <v>45297878668.868874</v>
      </c>
      <c r="S9" s="21">
        <v>46840002616.056992</v>
      </c>
      <c r="T9" s="21">
        <v>48525917947.472122</v>
      </c>
      <c r="U9" s="21">
        <v>50306884800.119667</v>
      </c>
      <c r="V9" s="21">
        <v>52199473732.547699</v>
      </c>
      <c r="W9" s="21">
        <v>54199817053.619667</v>
      </c>
      <c r="X9" s="21">
        <v>53810671732.420204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190433548048.0816</v>
      </c>
      <c r="E10" s="21">
        <f t="shared" ref="E10:X10" si="1">+E13+E16+E19+E23</f>
        <v>188568720425.69003</v>
      </c>
      <c r="F10" s="21">
        <f t="shared" si="1"/>
        <v>186703892803.29846</v>
      </c>
      <c r="G10" s="21">
        <f t="shared" si="1"/>
        <v>184838750450.63446</v>
      </c>
      <c r="H10" s="21">
        <f t="shared" si="1"/>
        <v>182973592361.47467</v>
      </c>
      <c r="I10" s="21">
        <f t="shared" si="1"/>
        <v>181108450008.81064</v>
      </c>
      <c r="J10" s="21">
        <f t="shared" si="1"/>
        <v>179243205368.78131</v>
      </c>
      <c r="K10" s="21">
        <f t="shared" si="1"/>
        <v>177378188908.22626</v>
      </c>
      <c r="L10" s="21">
        <f t="shared" si="1"/>
        <v>175513038687.31439</v>
      </c>
      <c r="M10" s="21">
        <f t="shared" si="1"/>
        <v>173647652418.68024</v>
      </c>
      <c r="N10" s="21">
        <f t="shared" si="1"/>
        <v>171782234676.98322</v>
      </c>
      <c r="O10" s="21">
        <f t="shared" si="1"/>
        <v>169910801179.39734</v>
      </c>
      <c r="P10" s="21">
        <f t="shared" si="1"/>
        <v>168039359813.56354</v>
      </c>
      <c r="Q10" s="21">
        <f t="shared" si="1"/>
        <v>166168107285.96457</v>
      </c>
      <c r="R10" s="21">
        <f t="shared" si="1"/>
        <v>164296776075.74399</v>
      </c>
      <c r="S10" s="21">
        <f t="shared" si="1"/>
        <v>162425366182.97314</v>
      </c>
      <c r="T10" s="21">
        <f t="shared" si="1"/>
        <v>160574261257.83481</v>
      </c>
      <c r="U10" s="21">
        <f t="shared" si="1"/>
        <v>158723109123.13785</v>
      </c>
      <c r="V10" s="21">
        <f t="shared" si="1"/>
        <v>156871909778.88208</v>
      </c>
      <c r="W10" s="21">
        <f t="shared" si="1"/>
        <v>155020663225.13901</v>
      </c>
      <c r="X10" s="21">
        <f t="shared" si="1"/>
        <v>153169361593.58932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188851745028.00452</v>
      </c>
      <c r="E11" s="38">
        <f t="shared" ref="E11:X11" si="2">+E13+E16</f>
        <v>186986948878.67587</v>
      </c>
      <c r="F11" s="38">
        <f t="shared" si="2"/>
        <v>185122152729.34726</v>
      </c>
      <c r="G11" s="38">
        <f t="shared" si="2"/>
        <v>183257356580.01865</v>
      </c>
      <c r="H11" s="38">
        <f t="shared" si="2"/>
        <v>181392560430.69003</v>
      </c>
      <c r="I11" s="38">
        <f t="shared" si="2"/>
        <v>179527764281.36139</v>
      </c>
      <c r="J11" s="38">
        <f t="shared" si="2"/>
        <v>177662968132.03278</v>
      </c>
      <c r="K11" s="38">
        <f t="shared" si="2"/>
        <v>175798171982.70413</v>
      </c>
      <c r="L11" s="38">
        <f t="shared" si="2"/>
        <v>173933375833.37555</v>
      </c>
      <c r="M11" s="38">
        <f t="shared" si="2"/>
        <v>172068579684.04687</v>
      </c>
      <c r="N11" s="38">
        <f t="shared" si="2"/>
        <v>170203783534.71826</v>
      </c>
      <c r="O11" s="38">
        <f t="shared" si="2"/>
        <v>168332963761.2529</v>
      </c>
      <c r="P11" s="38">
        <f t="shared" si="2"/>
        <v>166462143987.78751</v>
      </c>
      <c r="Q11" s="38">
        <f t="shared" si="2"/>
        <v>164591324214.32208</v>
      </c>
      <c r="R11" s="38">
        <f t="shared" si="2"/>
        <v>162720504440.85672</v>
      </c>
      <c r="S11" s="38">
        <f t="shared" si="2"/>
        <v>160849684667.39136</v>
      </c>
      <c r="T11" s="38">
        <f t="shared" si="2"/>
        <v>158999209202.86932</v>
      </c>
      <c r="U11" s="38">
        <f t="shared" si="2"/>
        <v>157148733738.34735</v>
      </c>
      <c r="V11" s="38">
        <f t="shared" si="2"/>
        <v>155298258273.82532</v>
      </c>
      <c r="W11" s="38">
        <f t="shared" si="2"/>
        <v>153447782809.30331</v>
      </c>
      <c r="X11" s="38">
        <f t="shared" si="2"/>
        <v>151597307344.78128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1581803020.0770848</v>
      </c>
      <c r="E12" s="38">
        <f t="shared" ref="E12:X12" si="3">+E23+E19</f>
        <v>1581771547.014149</v>
      </c>
      <c r="F12" s="38">
        <f t="shared" si="3"/>
        <v>1581740073.9512131</v>
      </c>
      <c r="G12" s="38">
        <f t="shared" si="3"/>
        <v>1581393870.6158178</v>
      </c>
      <c r="H12" s="38">
        <f t="shared" si="3"/>
        <v>1581031930.7846446</v>
      </c>
      <c r="I12" s="38">
        <f t="shared" si="3"/>
        <v>1580685727.4492493</v>
      </c>
      <c r="J12" s="38">
        <f t="shared" si="3"/>
        <v>1580237236.7485375</v>
      </c>
      <c r="K12" s="38">
        <f t="shared" si="3"/>
        <v>1580016925.522126</v>
      </c>
      <c r="L12" s="38">
        <f t="shared" si="3"/>
        <v>1579662853.9388416</v>
      </c>
      <c r="M12" s="38">
        <f t="shared" si="3"/>
        <v>1579072734.6333678</v>
      </c>
      <c r="N12" s="38">
        <f t="shared" si="3"/>
        <v>1578451142.2649581</v>
      </c>
      <c r="O12" s="38">
        <f t="shared" si="3"/>
        <v>1577837418.1444376</v>
      </c>
      <c r="P12" s="38">
        <f t="shared" si="3"/>
        <v>1577215825.7760279</v>
      </c>
      <c r="Q12" s="38">
        <f t="shared" si="3"/>
        <v>1576783071.6424737</v>
      </c>
      <c r="R12" s="38">
        <f t="shared" si="3"/>
        <v>1576271634.88727</v>
      </c>
      <c r="S12" s="38">
        <f t="shared" si="3"/>
        <v>1575681515.5817962</v>
      </c>
      <c r="T12" s="38">
        <f t="shared" si="3"/>
        <v>1575052054.9654975</v>
      </c>
      <c r="U12" s="38">
        <f t="shared" si="3"/>
        <v>1574375384.7904851</v>
      </c>
      <c r="V12" s="38">
        <f t="shared" si="3"/>
        <v>1573651505.0567589</v>
      </c>
      <c r="W12" s="38">
        <f t="shared" si="3"/>
        <v>1572880415.8356984</v>
      </c>
      <c r="X12" s="38">
        <f t="shared" si="3"/>
        <v>1572054248.8080351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188851745028.00452</v>
      </c>
      <c r="E16" s="13">
        <f t="shared" ref="E16:X16" si="5">+E17+E18</f>
        <v>186986948878.67587</v>
      </c>
      <c r="F16" s="13">
        <f t="shared" si="5"/>
        <v>185122152729.34726</v>
      </c>
      <c r="G16" s="13">
        <f t="shared" si="5"/>
        <v>183257356580.01865</v>
      </c>
      <c r="H16" s="13">
        <f t="shared" si="5"/>
        <v>181392560430.69003</v>
      </c>
      <c r="I16" s="13">
        <f t="shared" si="5"/>
        <v>179527764281.36139</v>
      </c>
      <c r="J16" s="13">
        <f t="shared" si="5"/>
        <v>177662968132.03278</v>
      </c>
      <c r="K16" s="13">
        <f t="shared" si="5"/>
        <v>175798171982.70413</v>
      </c>
      <c r="L16" s="13">
        <f t="shared" si="5"/>
        <v>173933375833.37555</v>
      </c>
      <c r="M16" s="13">
        <f t="shared" si="5"/>
        <v>172068579684.04687</v>
      </c>
      <c r="N16" s="13">
        <f t="shared" si="5"/>
        <v>170203783534.71826</v>
      </c>
      <c r="O16" s="13">
        <f t="shared" si="5"/>
        <v>168332963761.2529</v>
      </c>
      <c r="P16" s="13">
        <f t="shared" si="5"/>
        <v>166462143987.78751</v>
      </c>
      <c r="Q16" s="13">
        <f t="shared" si="5"/>
        <v>164591324214.32208</v>
      </c>
      <c r="R16" s="13">
        <f t="shared" si="5"/>
        <v>162720504440.85672</v>
      </c>
      <c r="S16" s="13">
        <f t="shared" si="5"/>
        <v>160849684667.39136</v>
      </c>
      <c r="T16" s="13">
        <f t="shared" si="5"/>
        <v>158999209202.86932</v>
      </c>
      <c r="U16" s="13">
        <f t="shared" si="5"/>
        <v>157148733738.34735</v>
      </c>
      <c r="V16" s="13">
        <f t="shared" si="5"/>
        <v>155298258273.82532</v>
      </c>
      <c r="W16" s="13">
        <f t="shared" si="5"/>
        <v>153447782809.30331</v>
      </c>
      <c r="X16" s="13">
        <f t="shared" si="5"/>
        <v>151597307344.78128</v>
      </c>
    </row>
    <row r="17" spans="1:24">
      <c r="A17" s="8" t="s">
        <v>45</v>
      </c>
      <c r="B17" s="2" t="s">
        <v>7</v>
      </c>
      <c r="C17" s="2"/>
      <c r="D17" s="14">
        <v>15961194932.496086</v>
      </c>
      <c r="E17" s="14">
        <v>15803768757.868055</v>
      </c>
      <c r="F17" s="14">
        <v>15646342583.240028</v>
      </c>
      <c r="G17" s="14">
        <v>15488916408.611998</v>
      </c>
      <c r="H17" s="14">
        <v>15331490233.983971</v>
      </c>
      <c r="I17" s="14">
        <v>15174064059.355942</v>
      </c>
      <c r="J17" s="14">
        <v>15016637884.727913</v>
      </c>
      <c r="K17" s="14">
        <v>14859211710.099882</v>
      </c>
      <c r="L17" s="14">
        <v>14701785535.471851</v>
      </c>
      <c r="M17" s="14">
        <v>14544359360.843824</v>
      </c>
      <c r="N17" s="14">
        <v>14386933186.215796</v>
      </c>
      <c r="O17" s="14">
        <v>14228083208.592741</v>
      </c>
      <c r="P17" s="14">
        <v>14069233230.969685</v>
      </c>
      <c r="Q17" s="14">
        <v>13910383253.34663</v>
      </c>
      <c r="R17" s="14">
        <v>13751533275.723576</v>
      </c>
      <c r="S17" s="14">
        <v>13592683298.100521</v>
      </c>
      <c r="T17" s="14">
        <v>13437451007.087257</v>
      </c>
      <c r="U17" s="14">
        <v>13282218716.07399</v>
      </c>
      <c r="V17" s="14">
        <v>13126986425.060726</v>
      </c>
      <c r="W17" s="14">
        <v>12971754134.047459</v>
      </c>
      <c r="X17" s="14">
        <v>12816521843.034193</v>
      </c>
    </row>
    <row r="18" spans="1:24">
      <c r="A18" s="8" t="s">
        <v>46</v>
      </c>
      <c r="B18" s="2" t="s">
        <v>62</v>
      </c>
      <c r="C18" s="2"/>
      <c r="D18" s="14">
        <v>172890550095.50842</v>
      </c>
      <c r="E18" s="14">
        <v>171183180120.80783</v>
      </c>
      <c r="F18" s="14">
        <v>169475810146.10724</v>
      </c>
      <c r="G18" s="14">
        <v>167768440171.40665</v>
      </c>
      <c r="H18" s="14">
        <v>166061070196.70605</v>
      </c>
      <c r="I18" s="14">
        <v>164353700222.00546</v>
      </c>
      <c r="J18" s="14">
        <v>162646330247.30487</v>
      </c>
      <c r="K18" s="14">
        <v>160938960272.60425</v>
      </c>
      <c r="L18" s="14">
        <v>159231590297.90369</v>
      </c>
      <c r="M18" s="14">
        <v>157524220323.20306</v>
      </c>
      <c r="N18" s="14">
        <v>155816850348.50247</v>
      </c>
      <c r="O18" s="14">
        <v>154104880552.66016</v>
      </c>
      <c r="P18" s="14">
        <v>152392910756.81781</v>
      </c>
      <c r="Q18" s="14">
        <v>150680940960.97546</v>
      </c>
      <c r="R18" s="14">
        <v>148968971165.13315</v>
      </c>
      <c r="S18" s="14">
        <v>147257001369.29083</v>
      </c>
      <c r="T18" s="14">
        <v>145561758195.78207</v>
      </c>
      <c r="U18" s="14">
        <v>143866515022.27335</v>
      </c>
      <c r="V18" s="14">
        <v>142171271848.76459</v>
      </c>
      <c r="W18" s="14">
        <v>140476028675.25586</v>
      </c>
      <c r="X18" s="14">
        <v>138780785501.7471</v>
      </c>
    </row>
    <row r="19" spans="1:24" ht="15.75">
      <c r="A19" s="15" t="s">
        <v>48</v>
      </c>
      <c r="B19" s="10" t="s">
        <v>12</v>
      </c>
      <c r="C19" s="10"/>
      <c r="D19" s="13">
        <f>+D20+D21+D22</f>
        <v>1581803020.0770848</v>
      </c>
      <c r="E19" s="13">
        <f t="shared" ref="E19:X19" si="6">+E20+E21+E22</f>
        <v>1581771547.014149</v>
      </c>
      <c r="F19" s="13">
        <f t="shared" si="6"/>
        <v>1581740073.9512131</v>
      </c>
      <c r="G19" s="13">
        <f t="shared" si="6"/>
        <v>1581393870.6158178</v>
      </c>
      <c r="H19" s="13">
        <f t="shared" si="6"/>
        <v>1581031930.7846446</v>
      </c>
      <c r="I19" s="13">
        <f t="shared" si="6"/>
        <v>1580685727.4492493</v>
      </c>
      <c r="J19" s="13">
        <f t="shared" si="6"/>
        <v>1580237236.7485375</v>
      </c>
      <c r="K19" s="13">
        <f t="shared" si="6"/>
        <v>1580016925.522126</v>
      </c>
      <c r="L19" s="13">
        <f t="shared" si="6"/>
        <v>1579662853.9388416</v>
      </c>
      <c r="M19" s="13">
        <f t="shared" si="6"/>
        <v>1579072734.6333678</v>
      </c>
      <c r="N19" s="13">
        <f t="shared" si="6"/>
        <v>1578451142.2649581</v>
      </c>
      <c r="O19" s="13">
        <f t="shared" si="6"/>
        <v>1577837418.1444376</v>
      </c>
      <c r="P19" s="13">
        <f t="shared" si="6"/>
        <v>1577215825.7760279</v>
      </c>
      <c r="Q19" s="13">
        <f t="shared" si="6"/>
        <v>1576783071.6424737</v>
      </c>
      <c r="R19" s="13">
        <f t="shared" si="6"/>
        <v>1576271634.88727</v>
      </c>
      <c r="S19" s="13">
        <f t="shared" si="6"/>
        <v>1575681515.5817962</v>
      </c>
      <c r="T19" s="13">
        <f t="shared" si="6"/>
        <v>1575052054.9654975</v>
      </c>
      <c r="U19" s="13">
        <f t="shared" si="6"/>
        <v>1574375384.7904851</v>
      </c>
      <c r="V19" s="13">
        <f t="shared" si="6"/>
        <v>1573651505.0567589</v>
      </c>
      <c r="W19" s="13">
        <f t="shared" si="6"/>
        <v>1572880415.8356984</v>
      </c>
      <c r="X19" s="13">
        <f t="shared" si="6"/>
        <v>1572054248.8080351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1581803020.0770848</v>
      </c>
      <c r="E22" s="11">
        <v>1581771547.014149</v>
      </c>
      <c r="F22" s="11">
        <v>1581740073.9512131</v>
      </c>
      <c r="G22" s="11">
        <v>1581393870.6158178</v>
      </c>
      <c r="H22" s="11">
        <v>1581031930.7846446</v>
      </c>
      <c r="I22" s="11">
        <v>1580685727.4492493</v>
      </c>
      <c r="J22" s="11">
        <v>1580237236.7485375</v>
      </c>
      <c r="K22" s="11">
        <v>1580016925.522126</v>
      </c>
      <c r="L22" s="11">
        <v>1579662853.9388416</v>
      </c>
      <c r="M22" s="11">
        <v>1579072734.6333678</v>
      </c>
      <c r="N22" s="11">
        <v>1578451142.2649581</v>
      </c>
      <c r="O22" s="11">
        <v>1577837418.1444376</v>
      </c>
      <c r="P22" s="11">
        <v>1577215825.7760279</v>
      </c>
      <c r="Q22" s="11">
        <v>1576783071.6424737</v>
      </c>
      <c r="R22" s="11">
        <v>1576271634.88727</v>
      </c>
      <c r="S22" s="11">
        <v>1575681515.5817962</v>
      </c>
      <c r="T22" s="11">
        <v>1575052054.9654975</v>
      </c>
      <c r="U22" s="11">
        <v>1574375384.7904851</v>
      </c>
      <c r="V22" s="11">
        <v>1573651505.0567589</v>
      </c>
      <c r="W22" s="11">
        <v>1572880415.8356984</v>
      </c>
      <c r="X22" s="11">
        <v>1572054248.8080351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6852432854.7530203</v>
      </c>
      <c r="E35" s="11">
        <v>7243129685.188508</v>
      </c>
      <c r="F35" s="11">
        <v>7498367115.6857586</v>
      </c>
      <c r="G35" s="11">
        <v>7814511858.8938675</v>
      </c>
      <c r="H35" s="11">
        <v>8039661351.9406099</v>
      </c>
      <c r="I35" s="11">
        <v>8326352604.9964275</v>
      </c>
      <c r="J35" s="11">
        <v>8725403395.2476997</v>
      </c>
      <c r="K35" s="11">
        <v>9037791949.3777561</v>
      </c>
      <c r="L35" s="11">
        <v>9368935215.1757164</v>
      </c>
      <c r="M35" s="11">
        <v>9828215828.0302181</v>
      </c>
      <c r="N35" s="11">
        <v>10309872084.333851</v>
      </c>
      <c r="O35" s="11">
        <v>10936449948.286526</v>
      </c>
      <c r="P35" s="11">
        <v>11723685993.627842</v>
      </c>
      <c r="Q35" s="11">
        <v>12528116590.361389</v>
      </c>
      <c r="R35" s="11">
        <v>13504781022.163134</v>
      </c>
      <c r="S35" s="11">
        <v>14491674312.681532</v>
      </c>
      <c r="T35" s="11">
        <v>15465436405.35178</v>
      </c>
      <c r="U35" s="11">
        <v>16569060424.477558</v>
      </c>
      <c r="V35" s="11">
        <v>17791900458.220551</v>
      </c>
      <c r="W35" s="11">
        <v>18866190070.043316</v>
      </c>
      <c r="X35" s="11">
        <v>20154181993.483833</v>
      </c>
    </row>
    <row r="36" spans="1:24" ht="15.75">
      <c r="A36" s="25">
        <v>5</v>
      </c>
      <c r="B36" s="9" t="s">
        <v>9</v>
      </c>
      <c r="C36" s="10"/>
      <c r="D36" s="11">
        <v>25478979.000000004</v>
      </c>
      <c r="E36" s="11">
        <v>26331511.000000004</v>
      </c>
      <c r="F36" s="11">
        <v>27230502.000000004</v>
      </c>
      <c r="G36" s="11">
        <v>28152305</v>
      </c>
      <c r="H36" s="11">
        <v>29064223</v>
      </c>
      <c r="I36" s="11">
        <v>29943732</v>
      </c>
      <c r="J36" s="11">
        <v>30783155.000000004</v>
      </c>
      <c r="K36" s="11">
        <v>31592450.000000004</v>
      </c>
      <c r="L36" s="11">
        <v>32388670.999999996</v>
      </c>
      <c r="M36" s="11">
        <v>33197304.999999993</v>
      </c>
      <c r="N36" s="11">
        <v>34038161</v>
      </c>
      <c r="O36" s="11">
        <v>34917073.000000007</v>
      </c>
      <c r="P36" s="11">
        <v>35832493.999999993</v>
      </c>
      <c r="Q36" s="11">
        <v>36788281</v>
      </c>
      <c r="R36" s="11">
        <v>37786946.000000015</v>
      </c>
      <c r="S36" s="11">
        <v>38831023.999999993</v>
      </c>
      <c r="T36" s="11">
        <v>39923609</v>
      </c>
      <c r="U36" s="11">
        <v>41068185</v>
      </c>
      <c r="V36" s="11">
        <v>42267667.000000007</v>
      </c>
      <c r="W36" s="11">
        <v>43524738</v>
      </c>
      <c r="X36" s="11">
        <v>44841225.999999993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9091.220688726462</v>
      </c>
      <c r="E39" s="11">
        <f t="shared" si="8"/>
        <v>8829.8532350082551</v>
      </c>
      <c r="F39" s="11">
        <f t="shared" si="8"/>
        <v>8570.2210299557028</v>
      </c>
      <c r="G39" s="11">
        <f t="shared" si="8"/>
        <v>8312.156589925411</v>
      </c>
      <c r="H39" s="11">
        <f t="shared" si="8"/>
        <v>8072.4447005317124</v>
      </c>
      <c r="I39" s="11">
        <f t="shared" si="8"/>
        <v>7844.1891991426328</v>
      </c>
      <c r="J39" s="11">
        <f t="shared" si="8"/>
        <v>7634.7706537783943</v>
      </c>
      <c r="K39" s="11">
        <f t="shared" si="8"/>
        <v>7391.6662030663711</v>
      </c>
      <c r="L39" s="11">
        <f t="shared" si="8"/>
        <v>7217.4288717905702</v>
      </c>
      <c r="M39" s="11">
        <f t="shared" si="8"/>
        <v>7052.0366095882109</v>
      </c>
      <c r="N39" s="11">
        <f t="shared" si="8"/>
        <v>6890.6167049772994</v>
      </c>
      <c r="O39" s="11">
        <f t="shared" si="8"/>
        <v>6736.4987512283751</v>
      </c>
      <c r="P39" s="11">
        <f t="shared" si="8"/>
        <v>6589.3707712499372</v>
      </c>
      <c r="Q39" s="11">
        <f t="shared" si="8"/>
        <v>6451.8124524187242</v>
      </c>
      <c r="R39" s="11">
        <f t="shared" si="8"/>
        <v>6321.2593634300729</v>
      </c>
      <c r="S39" s="11">
        <f t="shared" si="8"/>
        <v>6204.1649569265137</v>
      </c>
      <c r="T39" s="11">
        <f t="shared" si="8"/>
        <v>6101.6887977467495</v>
      </c>
      <c r="U39" s="11">
        <f t="shared" si="8"/>
        <v>6011.345599468722</v>
      </c>
      <c r="V39" s="11">
        <f t="shared" si="8"/>
        <v>5925.9449945587585</v>
      </c>
      <c r="W39" s="11">
        <f t="shared" si="8"/>
        <v>5848.3877593269981</v>
      </c>
      <c r="X39" s="11">
        <f t="shared" si="8"/>
        <v>5721.1217897034521</v>
      </c>
    </row>
    <row r="40" spans="1:24" ht="15.75">
      <c r="B40" s="20" t="s">
        <v>5</v>
      </c>
      <c r="C40" s="7"/>
      <c r="D40" s="11">
        <f t="shared" ref="D40:X40" si="9">+D8/D36</f>
        <v>464.00480118908126</v>
      </c>
      <c r="E40" s="11">
        <f t="shared" si="9"/>
        <v>510.95494377991668</v>
      </c>
      <c r="F40" s="11">
        <f t="shared" si="9"/>
        <v>550.4587638426616</v>
      </c>
      <c r="G40" s="11">
        <f t="shared" si="9"/>
        <v>576.63287571213289</v>
      </c>
      <c r="H40" s="11">
        <f t="shared" si="9"/>
        <v>600.22747686595983</v>
      </c>
      <c r="I40" s="11">
        <f t="shared" si="9"/>
        <v>612.14977263765502</v>
      </c>
      <c r="J40" s="11">
        <f t="shared" si="9"/>
        <v>621.69855890246527</v>
      </c>
      <c r="K40" s="11">
        <f t="shared" si="9"/>
        <v>630.73276962795762</v>
      </c>
      <c r="L40" s="11">
        <f t="shared" si="9"/>
        <v>644.82375618359458</v>
      </c>
      <c r="M40" s="11">
        <f t="shared" si="9"/>
        <v>660.27266142356768</v>
      </c>
      <c r="N40" s="11">
        <f t="shared" si="9"/>
        <v>675.92766207477985</v>
      </c>
      <c r="O40" s="11">
        <f t="shared" si="9"/>
        <v>695.43299932011075</v>
      </c>
      <c r="P40" s="11">
        <f t="shared" si="9"/>
        <v>716.73610776008002</v>
      </c>
      <c r="Q40" s="11">
        <f t="shared" si="9"/>
        <v>743.93485413067549</v>
      </c>
      <c r="R40" s="11">
        <f t="shared" si="9"/>
        <v>774.51169177084989</v>
      </c>
      <c r="S40" s="11">
        <f t="shared" si="9"/>
        <v>815.03669703230707</v>
      </c>
      <c r="T40" s="11">
        <f t="shared" si="9"/>
        <v>864.18185779783607</v>
      </c>
      <c r="U40" s="11">
        <f t="shared" si="9"/>
        <v>921.51769684148144</v>
      </c>
      <c r="V40" s="11">
        <f t="shared" si="9"/>
        <v>979.57822415173018</v>
      </c>
      <c r="W40" s="11">
        <f t="shared" si="9"/>
        <v>1041.4551988424603</v>
      </c>
      <c r="X40" s="11">
        <f t="shared" si="9"/>
        <v>1105.2793654573009</v>
      </c>
    </row>
    <row r="41" spans="1:24" ht="15.75">
      <c r="B41" s="20" t="s">
        <v>38</v>
      </c>
      <c r="C41" s="7"/>
      <c r="D41" s="37">
        <f>+D9/D36</f>
        <v>1153.0722788754492</v>
      </c>
      <c r="E41" s="37">
        <f t="shared" ref="E41:X41" si="10">+E9/E36</f>
        <v>1157.5652243302784</v>
      </c>
      <c r="F41" s="37">
        <f t="shared" si="10"/>
        <v>1163.3373348613732</v>
      </c>
      <c r="G41" s="37">
        <f t="shared" si="10"/>
        <v>1169.8534981995458</v>
      </c>
      <c r="H41" s="37">
        <f t="shared" si="10"/>
        <v>1176.7249147375328</v>
      </c>
      <c r="I41" s="37">
        <f t="shared" si="10"/>
        <v>1183.7469154442113</v>
      </c>
      <c r="J41" s="37">
        <f t="shared" si="10"/>
        <v>1190.3029417861533</v>
      </c>
      <c r="K41" s="37">
        <f t="shared" si="10"/>
        <v>1146.3581501594585</v>
      </c>
      <c r="L41" s="37">
        <f t="shared" si="10"/>
        <v>1153.6412227286783</v>
      </c>
      <c r="M41" s="37">
        <f t="shared" si="10"/>
        <v>1160.9883650659472</v>
      </c>
      <c r="N41" s="37">
        <f t="shared" si="10"/>
        <v>1167.9347638748361</v>
      </c>
      <c r="O41" s="37">
        <f t="shared" si="10"/>
        <v>1174.941916746099</v>
      </c>
      <c r="P41" s="37">
        <f t="shared" si="10"/>
        <v>1183.0543118245903</v>
      </c>
      <c r="Q41" s="37">
        <f t="shared" si="10"/>
        <v>1191.0014961955212</v>
      </c>
      <c r="R41" s="37">
        <f t="shared" si="10"/>
        <v>1198.7705666625943</v>
      </c>
      <c r="S41" s="37">
        <f t="shared" si="10"/>
        <v>1206.2520580466021</v>
      </c>
      <c r="T41" s="37">
        <f t="shared" si="10"/>
        <v>1215.4692214191389</v>
      </c>
      <c r="U41" s="37">
        <f t="shared" si="10"/>
        <v>1224.9600219761273</v>
      </c>
      <c r="V41" s="37">
        <f t="shared" si="10"/>
        <v>1234.9740933784608</v>
      </c>
      <c r="W41" s="37">
        <f t="shared" si="10"/>
        <v>1245.2646367134862</v>
      </c>
      <c r="X41" s="37">
        <f t="shared" si="10"/>
        <v>1200.0267729615648</v>
      </c>
    </row>
    <row r="42" spans="1:24" ht="15.75">
      <c r="B42" s="20" t="s">
        <v>10</v>
      </c>
      <c r="C42" s="9"/>
      <c r="D42" s="11">
        <f t="shared" ref="D42:X42" si="11">+D10/D36</f>
        <v>7474.1436086619315</v>
      </c>
      <c r="E42" s="11">
        <f t="shared" si="11"/>
        <v>7161.3330668980598</v>
      </c>
      <c r="F42" s="11">
        <f t="shared" si="11"/>
        <v>6856.4249312516695</v>
      </c>
      <c r="G42" s="11">
        <f t="shared" si="11"/>
        <v>6565.670216013732</v>
      </c>
      <c r="H42" s="11">
        <f t="shared" si="11"/>
        <v>6295.4923089282202</v>
      </c>
      <c r="I42" s="11">
        <f t="shared" si="11"/>
        <v>6048.2925110607666</v>
      </c>
      <c r="J42" s="11">
        <f t="shared" si="11"/>
        <v>5822.7691530897755</v>
      </c>
      <c r="K42" s="11">
        <f t="shared" si="11"/>
        <v>5614.5752832789558</v>
      </c>
      <c r="L42" s="11">
        <f t="shared" si="11"/>
        <v>5418.963892878297</v>
      </c>
      <c r="M42" s="11">
        <f t="shared" si="11"/>
        <v>5230.7755830986962</v>
      </c>
      <c r="N42" s="11">
        <f t="shared" si="11"/>
        <v>5046.7542790276839</v>
      </c>
      <c r="O42" s="11">
        <f t="shared" si="11"/>
        <v>4866.123835162166</v>
      </c>
      <c r="P42" s="11">
        <f t="shared" si="11"/>
        <v>4689.5803516652668</v>
      </c>
      <c r="Q42" s="11">
        <f t="shared" si="11"/>
        <v>4516.8761020925267</v>
      </c>
      <c r="R42" s="11">
        <f t="shared" si="11"/>
        <v>4347.9771049966284</v>
      </c>
      <c r="S42" s="11">
        <f t="shared" si="11"/>
        <v>4182.8762018476045</v>
      </c>
      <c r="T42" s="11">
        <f t="shared" si="11"/>
        <v>4022.0377185297752</v>
      </c>
      <c r="U42" s="11">
        <f t="shared" si="11"/>
        <v>3864.8678806511134</v>
      </c>
      <c r="V42" s="11">
        <f t="shared" si="11"/>
        <v>3711.392677028568</v>
      </c>
      <c r="W42" s="11">
        <f t="shared" si="11"/>
        <v>3561.6679237710518</v>
      </c>
      <c r="X42" s="11">
        <f t="shared" si="11"/>
        <v>3415.8156512845867</v>
      </c>
    </row>
    <row r="43" spans="1:24" ht="15.75">
      <c r="B43" s="26" t="s">
        <v>32</v>
      </c>
      <c r="C43" s="9"/>
      <c r="D43" s="11">
        <f t="shared" ref="D43:X43" si="12">+D11/D36</f>
        <v>7412.0609396477184</v>
      </c>
      <c r="E43" s="11">
        <f t="shared" si="12"/>
        <v>7101.2616358657069</v>
      </c>
      <c r="F43" s="11">
        <f t="shared" si="12"/>
        <v>6798.3378613198993</v>
      </c>
      <c r="G43" s="11">
        <f t="shared" si="12"/>
        <v>6509.4974134451386</v>
      </c>
      <c r="H43" s="11">
        <f t="shared" si="12"/>
        <v>6241.0944352680626</v>
      </c>
      <c r="I43" s="11">
        <f t="shared" si="12"/>
        <v>5995.5039766372938</v>
      </c>
      <c r="J43" s="11">
        <f t="shared" si="12"/>
        <v>5771.4346736724274</v>
      </c>
      <c r="K43" s="11">
        <f t="shared" si="12"/>
        <v>5564.5627984757157</v>
      </c>
      <c r="L43" s="11">
        <f t="shared" si="12"/>
        <v>5370.1918128525731</v>
      </c>
      <c r="M43" s="11">
        <f t="shared" si="12"/>
        <v>5183.2092901531287</v>
      </c>
      <c r="N43" s="11">
        <f t="shared" si="12"/>
        <v>5000.3812936520944</v>
      </c>
      <c r="O43" s="11">
        <f t="shared" si="12"/>
        <v>4820.9356998867825</v>
      </c>
      <c r="P43" s="11">
        <f t="shared" si="12"/>
        <v>4645.5639952883976</v>
      </c>
      <c r="Q43" s="11">
        <f t="shared" si="12"/>
        <v>4474.0150868784021</v>
      </c>
      <c r="R43" s="11">
        <f t="shared" si="12"/>
        <v>4306.2623912728131</v>
      </c>
      <c r="S43" s="11">
        <f t="shared" si="12"/>
        <v>4142.2982990969122</v>
      </c>
      <c r="T43" s="11">
        <f t="shared" si="12"/>
        <v>3982.5860733900417</v>
      </c>
      <c r="U43" s="11">
        <f t="shared" si="12"/>
        <v>3826.5322350707088</v>
      </c>
      <c r="V43" s="11">
        <f t="shared" si="12"/>
        <v>3674.1620556872772</v>
      </c>
      <c r="W43" s="11">
        <f t="shared" si="12"/>
        <v>3525.5303043823792</v>
      </c>
      <c r="X43" s="11">
        <f t="shared" si="12"/>
        <v>3380.7574160613117</v>
      </c>
    </row>
    <row r="44" spans="1:24" ht="15.75">
      <c r="B44" s="26" t="s">
        <v>33</v>
      </c>
      <c r="C44" s="9"/>
      <c r="D44" s="11">
        <f t="shared" ref="D44:X44" si="13">+D12/D36</f>
        <v>62.082669014213032</v>
      </c>
      <c r="E44" s="11">
        <f t="shared" si="13"/>
        <v>60.071431032353168</v>
      </c>
      <c r="F44" s="11">
        <f t="shared" si="13"/>
        <v>58.087069931770372</v>
      </c>
      <c r="G44" s="11">
        <f t="shared" si="13"/>
        <v>56.172802568593148</v>
      </c>
      <c r="H44" s="11">
        <f t="shared" si="13"/>
        <v>54.397873660157529</v>
      </c>
      <c r="I44" s="11">
        <f t="shared" si="13"/>
        <v>52.788534423472974</v>
      </c>
      <c r="J44" s="11">
        <f t="shared" si="13"/>
        <v>51.334479417348135</v>
      </c>
      <c r="K44" s="11">
        <f t="shared" si="13"/>
        <v>50.012484803240199</v>
      </c>
      <c r="L44" s="11">
        <f t="shared" si="13"/>
        <v>48.772080025723866</v>
      </c>
      <c r="M44" s="11">
        <f t="shared" si="13"/>
        <v>47.566292945567966</v>
      </c>
      <c r="N44" s="11">
        <f t="shared" si="13"/>
        <v>46.372985375589423</v>
      </c>
      <c r="O44" s="11">
        <f t="shared" si="13"/>
        <v>45.188135275383395</v>
      </c>
      <c r="P44" s="11">
        <f t="shared" si="13"/>
        <v>44.016356376869226</v>
      </c>
      <c r="Q44" s="11">
        <f t="shared" si="13"/>
        <v>42.86101521412413</v>
      </c>
      <c r="R44" s="11">
        <f t="shared" si="13"/>
        <v>41.714713723815343</v>
      </c>
      <c r="S44" s="11">
        <f t="shared" si="13"/>
        <v>40.577902750692239</v>
      </c>
      <c r="T44" s="11">
        <f t="shared" si="13"/>
        <v>39.451645139734175</v>
      </c>
      <c r="U44" s="11">
        <f t="shared" si="13"/>
        <v>38.335645580404517</v>
      </c>
      <c r="V44" s="11">
        <f t="shared" si="13"/>
        <v>37.230621341290465</v>
      </c>
      <c r="W44" s="11">
        <f t="shared" si="13"/>
        <v>36.137619388672675</v>
      </c>
      <c r="X44" s="11">
        <f t="shared" si="13"/>
        <v>35.058235223275013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7412.0609396477184</v>
      </c>
      <c r="E46" s="11">
        <f t="shared" si="15"/>
        <v>7101.2616358657069</v>
      </c>
      <c r="F46" s="11">
        <f t="shared" si="15"/>
        <v>6798.3378613198993</v>
      </c>
      <c r="G46" s="11">
        <f t="shared" si="15"/>
        <v>6509.4974134451386</v>
      </c>
      <c r="H46" s="11">
        <f t="shared" si="15"/>
        <v>6241.0944352680626</v>
      </c>
      <c r="I46" s="11">
        <f t="shared" si="15"/>
        <v>5995.5039766372938</v>
      </c>
      <c r="J46" s="11">
        <f t="shared" si="15"/>
        <v>5771.4346736724274</v>
      </c>
      <c r="K46" s="11">
        <f t="shared" si="15"/>
        <v>5564.5627984757157</v>
      </c>
      <c r="L46" s="11">
        <f t="shared" si="15"/>
        <v>5370.1918128525731</v>
      </c>
      <c r="M46" s="11">
        <f t="shared" si="15"/>
        <v>5183.2092901531287</v>
      </c>
      <c r="N46" s="11">
        <f t="shared" si="15"/>
        <v>5000.3812936520944</v>
      </c>
      <c r="O46" s="11">
        <f t="shared" si="15"/>
        <v>4820.9356998867825</v>
      </c>
      <c r="P46" s="11">
        <f t="shared" si="15"/>
        <v>4645.5639952883976</v>
      </c>
      <c r="Q46" s="11">
        <f t="shared" si="15"/>
        <v>4474.0150868784021</v>
      </c>
      <c r="R46" s="11">
        <f t="shared" si="15"/>
        <v>4306.2623912728131</v>
      </c>
      <c r="S46" s="11">
        <f t="shared" si="15"/>
        <v>4142.2982990969122</v>
      </c>
      <c r="T46" s="11">
        <f t="shared" si="15"/>
        <v>3982.5860733900417</v>
      </c>
      <c r="U46" s="11">
        <f t="shared" si="15"/>
        <v>3826.5322350707088</v>
      </c>
      <c r="V46" s="11">
        <f t="shared" si="15"/>
        <v>3674.1620556872772</v>
      </c>
      <c r="W46" s="11">
        <f t="shared" si="15"/>
        <v>3525.5303043823792</v>
      </c>
      <c r="X46" s="11">
        <f t="shared" si="15"/>
        <v>3380.7574160613117</v>
      </c>
    </row>
    <row r="47" spans="1:24" ht="15.75">
      <c r="B47" s="10" t="s">
        <v>12</v>
      </c>
      <c r="C47" s="9"/>
      <c r="D47" s="11">
        <f t="shared" ref="D47:X47" si="16">+D19/D36</f>
        <v>62.082669014213032</v>
      </c>
      <c r="E47" s="11">
        <f t="shared" si="16"/>
        <v>60.071431032353168</v>
      </c>
      <c r="F47" s="11">
        <f t="shared" si="16"/>
        <v>58.087069931770372</v>
      </c>
      <c r="G47" s="11">
        <f t="shared" si="16"/>
        <v>56.172802568593148</v>
      </c>
      <c r="H47" s="11">
        <f t="shared" si="16"/>
        <v>54.397873660157529</v>
      </c>
      <c r="I47" s="11">
        <f t="shared" si="16"/>
        <v>52.788534423472974</v>
      </c>
      <c r="J47" s="11">
        <f t="shared" si="16"/>
        <v>51.334479417348135</v>
      </c>
      <c r="K47" s="11">
        <f t="shared" si="16"/>
        <v>50.012484803240199</v>
      </c>
      <c r="L47" s="11">
        <f t="shared" si="16"/>
        <v>48.772080025723866</v>
      </c>
      <c r="M47" s="11">
        <f t="shared" si="16"/>
        <v>47.566292945567966</v>
      </c>
      <c r="N47" s="11">
        <f t="shared" si="16"/>
        <v>46.372985375589423</v>
      </c>
      <c r="O47" s="11">
        <f t="shared" si="16"/>
        <v>45.188135275383395</v>
      </c>
      <c r="P47" s="11">
        <f t="shared" si="16"/>
        <v>44.016356376869226</v>
      </c>
      <c r="Q47" s="11">
        <f t="shared" si="16"/>
        <v>42.86101521412413</v>
      </c>
      <c r="R47" s="11">
        <f t="shared" si="16"/>
        <v>41.714713723815343</v>
      </c>
      <c r="S47" s="11">
        <f t="shared" si="16"/>
        <v>40.577902750692239</v>
      </c>
      <c r="T47" s="11">
        <f t="shared" si="16"/>
        <v>39.451645139734175</v>
      </c>
      <c r="U47" s="11">
        <f t="shared" si="16"/>
        <v>38.335645580404517</v>
      </c>
      <c r="V47" s="11">
        <f t="shared" si="16"/>
        <v>37.230621341290465</v>
      </c>
      <c r="W47" s="11">
        <f t="shared" si="16"/>
        <v>36.137619388672675</v>
      </c>
      <c r="X47" s="11">
        <f t="shared" si="16"/>
        <v>35.058235223275013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268.94456229007523</v>
      </c>
      <c r="E50" s="11">
        <f t="shared" ref="E50:X50" si="18">+E35/E36</f>
        <v>275.07459352364958</v>
      </c>
      <c r="F50" s="11">
        <f t="shared" si="18"/>
        <v>275.36646646050662</v>
      </c>
      <c r="G50" s="11">
        <f t="shared" si="18"/>
        <v>277.57982370871116</v>
      </c>
      <c r="H50" s="11">
        <f t="shared" si="18"/>
        <v>276.61710935608392</v>
      </c>
      <c r="I50" s="11">
        <f t="shared" si="18"/>
        <v>278.06662860181984</v>
      </c>
      <c r="J50" s="11">
        <f t="shared" si="18"/>
        <v>283.44733979501774</v>
      </c>
      <c r="K50" s="11">
        <f t="shared" si="18"/>
        <v>286.07442440765925</v>
      </c>
      <c r="L50" s="11">
        <f t="shared" si="18"/>
        <v>289.26581196171088</v>
      </c>
      <c r="M50" s="11">
        <f t="shared" si="18"/>
        <v>296.05462937519235</v>
      </c>
      <c r="N50" s="11">
        <f t="shared" si="18"/>
        <v>302.89157173719963</v>
      </c>
      <c r="O50" s="11">
        <f t="shared" si="18"/>
        <v>313.21210538714178</v>
      </c>
      <c r="P50" s="11">
        <f t="shared" si="18"/>
        <v>327.18029600808262</v>
      </c>
      <c r="Q50" s="11">
        <f t="shared" si="18"/>
        <v>340.5463981957023</v>
      </c>
      <c r="R50" s="11">
        <f t="shared" si="18"/>
        <v>357.39276262662582</v>
      </c>
      <c r="S50" s="11">
        <f t="shared" si="18"/>
        <v>373.1983558476731</v>
      </c>
      <c r="T50" s="11">
        <f t="shared" si="18"/>
        <v>387.37571058147023</v>
      </c>
      <c r="U50" s="11">
        <f t="shared" si="18"/>
        <v>403.45246385925157</v>
      </c>
      <c r="V50" s="11">
        <f t="shared" si="18"/>
        <v>420.93405482305297</v>
      </c>
      <c r="W50" s="11">
        <f t="shared" si="18"/>
        <v>433.45901519368863</v>
      </c>
      <c r="X50" s="11">
        <f t="shared" si="18"/>
        <v>449.45653344723081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-2.8749434500288218</v>
      </c>
      <c r="F53" s="32">
        <f>IFERROR(((F39/$D39)-1)*100,0)</f>
        <v>-5.7307998189596638</v>
      </c>
      <c r="G53" s="32">
        <f>IFERROR(((G39/$D39)-1)*100,0)</f>
        <v>-8.5694113637250773</v>
      </c>
      <c r="H53" s="32">
        <f t="shared" ref="H53:X53" si="19">IFERROR(((H39/$D39)-1)*100,0)</f>
        <v>-11.20615177077463</v>
      </c>
      <c r="I53" s="32">
        <f t="shared" si="19"/>
        <v>-13.716876229065766</v>
      </c>
      <c r="J53" s="32">
        <f t="shared" si="19"/>
        <v>-16.020401273001038</v>
      </c>
      <c r="K53" s="32">
        <f t="shared" si="19"/>
        <v>-18.694458575487204</v>
      </c>
      <c r="L53" s="32">
        <f t="shared" si="19"/>
        <v>-20.61100352848635</v>
      </c>
      <c r="M53" s="32">
        <f t="shared" si="19"/>
        <v>-22.430256056449426</v>
      </c>
      <c r="N53" s="32">
        <f t="shared" si="19"/>
        <v>-24.205814148566585</v>
      </c>
      <c r="O53" s="32">
        <f t="shared" si="19"/>
        <v>-25.90105353418658</v>
      </c>
      <c r="P53" s="32">
        <f t="shared" si="19"/>
        <v>-27.519405843694187</v>
      </c>
      <c r="Q53" s="32">
        <f t="shared" si="19"/>
        <v>-29.032495488540132</v>
      </c>
      <c r="R53" s="32">
        <f t="shared" si="19"/>
        <v>-30.468530246232728</v>
      </c>
      <c r="S53" s="32">
        <f t="shared" si="19"/>
        <v>-31.756524570787636</v>
      </c>
      <c r="T53" s="32">
        <f t="shared" si="19"/>
        <v>-32.883723686158795</v>
      </c>
      <c r="U53" s="32">
        <f t="shared" si="19"/>
        <v>-33.877464805985056</v>
      </c>
      <c r="V53" s="32">
        <f t="shared" si="19"/>
        <v>-34.816839262221336</v>
      </c>
      <c r="W53" s="32">
        <f t="shared" si="19"/>
        <v>-35.669939609108027</v>
      </c>
      <c r="X53" s="32">
        <f t="shared" si="19"/>
        <v>-37.069817293095632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10.118460513882344</v>
      </c>
      <c r="F54" s="32">
        <f t="shared" ref="F54:I54" si="21">IFERROR(((F40/$D40)-1)*100,0)</f>
        <v>18.632126743522747</v>
      </c>
      <c r="G54" s="32">
        <f t="shared" si="21"/>
        <v>24.273040760445895</v>
      </c>
      <c r="H54" s="32">
        <f t="shared" si="21"/>
        <v>29.358031496180146</v>
      </c>
      <c r="I54" s="32">
        <f t="shared" si="21"/>
        <v>31.927465204870774</v>
      </c>
      <c r="J54" s="32">
        <f t="shared" ref="J54:X54" si="22">IFERROR(((J40/$D40)-1)*100,0)</f>
        <v>33.985371985218762</v>
      </c>
      <c r="K54" s="32">
        <f t="shared" si="22"/>
        <v>35.932380012364341</v>
      </c>
      <c r="L54" s="32">
        <f t="shared" si="22"/>
        <v>38.969199139995503</v>
      </c>
      <c r="M54" s="32">
        <f t="shared" si="22"/>
        <v>42.298670128309212</v>
      </c>
      <c r="N54" s="32">
        <f t="shared" si="22"/>
        <v>45.672557771517617</v>
      </c>
      <c r="O54" s="32">
        <f t="shared" si="22"/>
        <v>49.876250749552668</v>
      </c>
      <c r="P54" s="32">
        <f t="shared" si="22"/>
        <v>54.467390407025377</v>
      </c>
      <c r="Q54" s="32">
        <f t="shared" si="22"/>
        <v>60.329128540099553</v>
      </c>
      <c r="R54" s="32">
        <f t="shared" si="22"/>
        <v>66.918896051516839</v>
      </c>
      <c r="S54" s="32">
        <f t="shared" si="22"/>
        <v>75.652643020859784</v>
      </c>
      <c r="T54" s="32">
        <f t="shared" si="22"/>
        <v>86.244162901599637</v>
      </c>
      <c r="U54" s="32">
        <f t="shared" si="22"/>
        <v>98.600896904505177</v>
      </c>
      <c r="V54" s="32">
        <f t="shared" si="22"/>
        <v>111.1138121074212</v>
      </c>
      <c r="W54" s="32">
        <f t="shared" si="22"/>
        <v>124.44922901090175</v>
      </c>
      <c r="X54" s="39">
        <f t="shared" si="22"/>
        <v>138.20429500402975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0.38964994104366824</v>
      </c>
      <c r="F55" s="32">
        <f t="shared" ref="F55:I55" si="23">IFERROR(((F41/$D41)-1)*100,0)</f>
        <v>0.89023525879359244</v>
      </c>
      <c r="G55" s="32">
        <f t="shared" si="23"/>
        <v>1.4553484314498322</v>
      </c>
      <c r="H55" s="32">
        <f t="shared" si="23"/>
        <v>2.0512708782792988</v>
      </c>
      <c r="I55" s="32">
        <f t="shared" si="23"/>
        <v>2.6602527118835928</v>
      </c>
      <c r="J55" s="32">
        <f t="shared" ref="J55:X55" si="24">IFERROR(((J41/$D41)-1)*100,0)</f>
        <v>3.2288229968561621</v>
      </c>
      <c r="K55" s="32">
        <f t="shared" si="24"/>
        <v>-0.58228168684609782</v>
      </c>
      <c r="L55" s="32">
        <f t="shared" si="24"/>
        <v>4.9341560251869865E-2</v>
      </c>
      <c r="M55" s="32">
        <f t="shared" si="24"/>
        <v>0.68652124723858066</v>
      </c>
      <c r="N55" s="32">
        <f t="shared" si="24"/>
        <v>1.2889465189364957</v>
      </c>
      <c r="O55" s="32">
        <f t="shared" si="24"/>
        <v>1.8966406765045463</v>
      </c>
      <c r="P55" s="32">
        <f t="shared" si="24"/>
        <v>2.600186779130742</v>
      </c>
      <c r="Q55" s="32">
        <f t="shared" si="24"/>
        <v>3.289405010851798</v>
      </c>
      <c r="R55" s="32">
        <f t="shared" si="24"/>
        <v>3.9631763441328349</v>
      </c>
      <c r="S55" s="32">
        <f t="shared" si="24"/>
        <v>4.612007429665832</v>
      </c>
      <c r="T55" s="32">
        <f t="shared" si="24"/>
        <v>5.4113643773088693</v>
      </c>
      <c r="U55" s="32">
        <f t="shared" si="24"/>
        <v>6.2344524638809018</v>
      </c>
      <c r="V55" s="32">
        <f t="shared" si="24"/>
        <v>7.1029211267560344</v>
      </c>
      <c r="W55" s="32">
        <f t="shared" si="24"/>
        <v>7.9953667716258892</v>
      </c>
      <c r="X55" s="32">
        <f t="shared" si="24"/>
        <v>4.0721206247286368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-4.1852359031655411</v>
      </c>
      <c r="F56" s="32">
        <f t="shared" ref="F56:I56" si="25">IFERROR(((F42/$D42)-1)*100,0)</f>
        <v>-8.2647418855368961</v>
      </c>
      <c r="G56" s="32">
        <f t="shared" si="25"/>
        <v>-12.154882756003671</v>
      </c>
      <c r="H56" s="32">
        <f t="shared" si="25"/>
        <v>-15.769717059861533</v>
      </c>
      <c r="I56" s="32">
        <f t="shared" si="25"/>
        <v>-19.077116687304731</v>
      </c>
      <c r="J56" s="32">
        <f t="shared" ref="J56:X56" si="26">IFERROR(((J42/$D42)-1)*100,0)</f>
        <v>-22.094497270006229</v>
      </c>
      <c r="K56" s="32">
        <f t="shared" si="26"/>
        <v>-24.880018671676119</v>
      </c>
      <c r="L56" s="32">
        <f t="shared" si="26"/>
        <v>-27.497193302545675</v>
      </c>
      <c r="M56" s="32">
        <f t="shared" si="26"/>
        <v>-30.01505112857815</v>
      </c>
      <c r="N56" s="32">
        <f t="shared" si="26"/>
        <v>-32.477156671449272</v>
      </c>
      <c r="O56" s="32">
        <f t="shared" si="26"/>
        <v>-34.893894338306261</v>
      </c>
      <c r="P56" s="32">
        <f t="shared" si="26"/>
        <v>-37.255950685367878</v>
      </c>
      <c r="Q56" s="32">
        <f t="shared" si="26"/>
        <v>-39.566640158508179</v>
      </c>
      <c r="R56" s="32">
        <f t="shared" si="26"/>
        <v>-41.826417411117546</v>
      </c>
      <c r="S56" s="32">
        <f t="shared" si="26"/>
        <v>-44.035378220456089</v>
      </c>
      <c r="T56" s="32">
        <f t="shared" si="26"/>
        <v>-46.187310157265948</v>
      </c>
      <c r="U56" s="32">
        <f t="shared" si="26"/>
        <v>-48.290157601841599</v>
      </c>
      <c r="V56" s="32">
        <f t="shared" si="26"/>
        <v>-50.343572837865167</v>
      </c>
      <c r="W56" s="32">
        <f t="shared" si="26"/>
        <v>-52.346809075980751</v>
      </c>
      <c r="X56" s="32">
        <f t="shared" si="26"/>
        <v>-54.29823361534114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-4.1931563476430789</v>
      </c>
      <c r="F57" s="32">
        <f t="shared" ref="F57:I57" si="27">IFERROR(((F43/$D43)-1)*100,0)</f>
        <v>-8.2800598015184246</v>
      </c>
      <c r="G57" s="32">
        <f t="shared" si="27"/>
        <v>-12.176957711919146</v>
      </c>
      <c r="H57" s="32">
        <f t="shared" si="27"/>
        <v>-15.798123004036036</v>
      </c>
      <c r="I57" s="32">
        <f t="shared" si="27"/>
        <v>-19.111512635212513</v>
      </c>
      <c r="J57" s="32">
        <f t="shared" ref="J57:X57" si="28">IFERROR(((J43/$D43)-1)*100,0)</f>
        <v>-22.134549072572341</v>
      </c>
      <c r="K57" s="32">
        <f t="shared" si="28"/>
        <v>-24.925565995951072</v>
      </c>
      <c r="L57" s="32">
        <f t="shared" si="28"/>
        <v>-27.547926864349172</v>
      </c>
      <c r="M57" s="32">
        <f t="shared" si="28"/>
        <v>-30.070606105951992</v>
      </c>
      <c r="N57" s="32">
        <f t="shared" si="28"/>
        <v>-32.537234456551126</v>
      </c>
      <c r="O57" s="32">
        <f t="shared" si="28"/>
        <v>-34.958229038576782</v>
      </c>
      <c r="P57" s="32">
        <f t="shared" si="28"/>
        <v>-37.324260646065433</v>
      </c>
      <c r="Q57" s="32">
        <f t="shared" si="28"/>
        <v>-39.63871690602906</v>
      </c>
      <c r="R57" s="32">
        <f t="shared" si="28"/>
        <v>-41.901956468837639</v>
      </c>
      <c r="S57" s="32">
        <f t="shared" si="28"/>
        <v>-44.114081996554823</v>
      </c>
      <c r="T57" s="32">
        <f t="shared" si="28"/>
        <v>-46.268843364645527</v>
      </c>
      <c r="U57" s="32">
        <f t="shared" si="28"/>
        <v>-48.37424751053684</v>
      </c>
      <c r="V57" s="32">
        <f t="shared" si="28"/>
        <v>-50.429953482520837</v>
      </c>
      <c r="W57" s="32">
        <f t="shared" si="28"/>
        <v>-52.435222361380895</v>
      </c>
      <c r="X57" s="32">
        <f t="shared" si="28"/>
        <v>-54.388429296670182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-3.2396126226458044</v>
      </c>
      <c r="F58" s="32">
        <f t="shared" ref="F58:I58" si="29">IFERROR(((F44/$D44)-1)*100,0)</f>
        <v>-6.4359331611982036</v>
      </c>
      <c r="G58" s="32">
        <f t="shared" si="29"/>
        <v>-9.5193498273518085</v>
      </c>
      <c r="H58" s="32">
        <f t="shared" si="29"/>
        <v>-12.378326312446664</v>
      </c>
      <c r="I58" s="32">
        <f t="shared" si="29"/>
        <v>-14.970578324543816</v>
      </c>
      <c r="J58" s="32">
        <f t="shared" ref="J58:X58" si="30">IFERROR(((J44/$D44)-1)*100,0)</f>
        <v>-17.312705409627661</v>
      </c>
      <c r="K58" s="32">
        <f t="shared" si="30"/>
        <v>-19.442115493149171</v>
      </c>
      <c r="L58" s="32">
        <f t="shared" si="30"/>
        <v>-21.440104299384867</v>
      </c>
      <c r="M58" s="32">
        <f t="shared" si="30"/>
        <v>-23.382332459517375</v>
      </c>
      <c r="N58" s="32">
        <f t="shared" si="30"/>
        <v>-25.304459180108829</v>
      </c>
      <c r="O58" s="32">
        <f t="shared" si="30"/>
        <v>-27.212962984825683</v>
      </c>
      <c r="P58" s="32">
        <f t="shared" si="30"/>
        <v>-29.100412279645639</v>
      </c>
      <c r="Q58" s="32">
        <f t="shared" si="30"/>
        <v>-30.961384401318746</v>
      </c>
      <c r="R58" s="32">
        <f t="shared" si="30"/>
        <v>-32.807795820979777</v>
      </c>
      <c r="S58" s="32">
        <f t="shared" si="30"/>
        <v>-34.638920337973147</v>
      </c>
      <c r="T58" s="32">
        <f t="shared" si="30"/>
        <v>-36.45304596891247</v>
      </c>
      <c r="U58" s="32">
        <f t="shared" si="30"/>
        <v>-38.250648386866125</v>
      </c>
      <c r="V58" s="32">
        <f t="shared" si="30"/>
        <v>-40.030572247518883</v>
      </c>
      <c r="W58" s="32">
        <f t="shared" si="30"/>
        <v>-41.791131144185456</v>
      </c>
      <c r="X58" s="32">
        <f t="shared" si="30"/>
        <v>-43.529755115314259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-4.1931563476430789</v>
      </c>
      <c r="F60" s="32">
        <f t="shared" ref="F60:I60" si="33">IFERROR(((F46/$D46)-1)*100,0)</f>
        <v>-8.2800598015184246</v>
      </c>
      <c r="G60" s="32">
        <f t="shared" si="33"/>
        <v>-12.176957711919146</v>
      </c>
      <c r="H60" s="32">
        <f t="shared" si="33"/>
        <v>-15.798123004036036</v>
      </c>
      <c r="I60" s="32">
        <f t="shared" si="33"/>
        <v>-19.111512635212513</v>
      </c>
      <c r="J60" s="32">
        <f t="shared" ref="J60:X60" si="34">IFERROR(((J46/$D46)-1)*100,0)</f>
        <v>-22.134549072572341</v>
      </c>
      <c r="K60" s="32">
        <f t="shared" si="34"/>
        <v>-24.925565995951072</v>
      </c>
      <c r="L60" s="32">
        <f t="shared" si="34"/>
        <v>-27.547926864349172</v>
      </c>
      <c r="M60" s="32">
        <f t="shared" si="34"/>
        <v>-30.070606105951992</v>
      </c>
      <c r="N60" s="32">
        <f t="shared" si="34"/>
        <v>-32.537234456551126</v>
      </c>
      <c r="O60" s="32">
        <f t="shared" si="34"/>
        <v>-34.958229038576782</v>
      </c>
      <c r="P60" s="32">
        <f t="shared" si="34"/>
        <v>-37.324260646065433</v>
      </c>
      <c r="Q60" s="32">
        <f t="shared" si="34"/>
        <v>-39.63871690602906</v>
      </c>
      <c r="R60" s="32">
        <f t="shared" si="34"/>
        <v>-41.901956468837639</v>
      </c>
      <c r="S60" s="32">
        <f t="shared" si="34"/>
        <v>-44.114081996554823</v>
      </c>
      <c r="T60" s="32">
        <f t="shared" si="34"/>
        <v>-46.268843364645527</v>
      </c>
      <c r="U60" s="32">
        <f t="shared" si="34"/>
        <v>-48.37424751053684</v>
      </c>
      <c r="V60" s="32">
        <f t="shared" si="34"/>
        <v>-50.429953482520837</v>
      </c>
      <c r="W60" s="32">
        <f t="shared" si="34"/>
        <v>-52.435222361380895</v>
      </c>
      <c r="X60" s="32">
        <f t="shared" si="34"/>
        <v>-54.388429296670182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-3.2396126226458044</v>
      </c>
      <c r="F61" s="32">
        <f t="shared" ref="F61:I61" si="36">IFERROR(((F47/$D47)-1)*100,0)</f>
        <v>-6.4359331611982036</v>
      </c>
      <c r="G61" s="32">
        <f t="shared" si="36"/>
        <v>-9.5193498273518085</v>
      </c>
      <c r="H61" s="32">
        <f t="shared" si="36"/>
        <v>-12.378326312446664</v>
      </c>
      <c r="I61" s="32">
        <f t="shared" si="36"/>
        <v>-14.970578324543816</v>
      </c>
      <c r="J61" s="32">
        <f t="shared" ref="J61:X61" si="37">IFERROR(((J47/$D47)-1)*100,0)</f>
        <v>-17.312705409627661</v>
      </c>
      <c r="K61" s="32">
        <f t="shared" si="37"/>
        <v>-19.442115493149171</v>
      </c>
      <c r="L61" s="32">
        <f t="shared" si="37"/>
        <v>-21.440104299384867</v>
      </c>
      <c r="M61" s="32">
        <f t="shared" si="37"/>
        <v>-23.382332459517375</v>
      </c>
      <c r="N61" s="32">
        <f t="shared" si="37"/>
        <v>-25.304459180108829</v>
      </c>
      <c r="O61" s="32">
        <f t="shared" si="37"/>
        <v>-27.212962984825683</v>
      </c>
      <c r="P61" s="32">
        <f t="shared" si="37"/>
        <v>-29.100412279645639</v>
      </c>
      <c r="Q61" s="32">
        <f t="shared" si="37"/>
        <v>-30.961384401318746</v>
      </c>
      <c r="R61" s="32">
        <f t="shared" si="37"/>
        <v>-32.807795820979777</v>
      </c>
      <c r="S61" s="32">
        <f t="shared" si="37"/>
        <v>-34.638920337973147</v>
      </c>
      <c r="T61" s="32">
        <f t="shared" si="37"/>
        <v>-36.45304596891247</v>
      </c>
      <c r="U61" s="32">
        <f t="shared" si="37"/>
        <v>-38.250648386866125</v>
      </c>
      <c r="V61" s="32">
        <f t="shared" si="37"/>
        <v>-40.030572247518883</v>
      </c>
      <c r="W61" s="32">
        <f t="shared" si="37"/>
        <v>-41.791131144185456</v>
      </c>
      <c r="X61" s="32">
        <f t="shared" si="37"/>
        <v>-43.529755115314259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2.2792917549166569</v>
      </c>
      <c r="F64" s="32">
        <f t="shared" ref="F64:I64" si="41">IFERROR(((F50/$D50)-1)*100,0)</f>
        <v>2.3878170712018143</v>
      </c>
      <c r="G64" s="32">
        <f t="shared" si="41"/>
        <v>3.2107960633620092</v>
      </c>
      <c r="H64" s="32">
        <f t="shared" si="41"/>
        <v>2.8528359155792549</v>
      </c>
      <c r="I64" s="32">
        <f t="shared" si="41"/>
        <v>3.3918017282334345</v>
      </c>
      <c r="J64" s="32">
        <f t="shared" ref="J64:X64" si="42">IFERROR(((J50/$D50)-1)*100,0)</f>
        <v>5.3924784280636517</v>
      </c>
      <c r="K64" s="32">
        <f t="shared" si="42"/>
        <v>6.3692911177390954</v>
      </c>
      <c r="L64" s="32">
        <f t="shared" si="42"/>
        <v>7.5559250942273337</v>
      </c>
      <c r="M64" s="32">
        <f t="shared" si="42"/>
        <v>10.08016925654629</v>
      </c>
      <c r="N64" s="32">
        <f t="shared" si="42"/>
        <v>12.622307422044177</v>
      </c>
      <c r="O64" s="32">
        <f t="shared" si="42"/>
        <v>16.459727878536157</v>
      </c>
      <c r="P64" s="32">
        <f t="shared" si="42"/>
        <v>21.653434158373553</v>
      </c>
      <c r="Q64" s="32">
        <f t="shared" si="42"/>
        <v>26.623269604685127</v>
      </c>
      <c r="R64" s="32">
        <f t="shared" si="42"/>
        <v>32.887149523831269</v>
      </c>
      <c r="S64" s="32">
        <f t="shared" si="42"/>
        <v>38.764045894764365</v>
      </c>
      <c r="T64" s="32">
        <f t="shared" si="42"/>
        <v>44.035524378313639</v>
      </c>
      <c r="U64" s="32">
        <f t="shared" si="42"/>
        <v>50.013244522899214</v>
      </c>
      <c r="V64" s="32">
        <f t="shared" si="42"/>
        <v>56.513316811011258</v>
      </c>
      <c r="W64" s="32">
        <f t="shared" si="42"/>
        <v>61.170395676627678</v>
      </c>
      <c r="X64" s="32">
        <f t="shared" si="42"/>
        <v>67.118654350208047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10.740141675776574</v>
      </c>
      <c r="D67" s="30">
        <f>(D8/D7)*100</f>
        <v>5.1038778737872788</v>
      </c>
      <c r="E67" s="30">
        <f t="shared" ref="E67:X67" si="43">(E8/E7)*100</f>
        <v>5.7866753861106384</v>
      </c>
      <c r="F67" s="30">
        <f t="shared" si="43"/>
        <v>6.4229237719614183</v>
      </c>
      <c r="G67" s="30">
        <f t="shared" si="43"/>
        <v>6.9372234446476817</v>
      </c>
      <c r="H67" s="30">
        <f t="shared" si="43"/>
        <v>7.4355105439920104</v>
      </c>
      <c r="I67" s="30">
        <f t="shared" si="43"/>
        <v>7.8038629244761557</v>
      </c>
      <c r="J67" s="30">
        <f t="shared" si="43"/>
        <v>8.1429893194603178</v>
      </c>
      <c r="K67" s="30">
        <f t="shared" si="43"/>
        <v>8.5330256034330034</v>
      </c>
      <c r="L67" s="30">
        <f t="shared" si="43"/>
        <v>8.9342585515999762</v>
      </c>
      <c r="M67" s="30">
        <f t="shared" si="43"/>
        <v>9.3628649137447262</v>
      </c>
      <c r="N67" s="30">
        <f t="shared" si="43"/>
        <v>9.8093928455857515</v>
      </c>
      <c r="O67" s="30">
        <f t="shared" si="43"/>
        <v>10.323359730354008</v>
      </c>
      <c r="P67" s="30">
        <f t="shared" si="43"/>
        <v>10.877155537934957</v>
      </c>
      <c r="Q67" s="30">
        <f t="shared" si="43"/>
        <v>11.530633595088172</v>
      </c>
      <c r="R67" s="30">
        <f t="shared" si="43"/>
        <v>12.252490322602117</v>
      </c>
      <c r="S67" s="30">
        <f t="shared" si="43"/>
        <v>13.136928219846508</v>
      </c>
      <c r="T67" s="30">
        <f t="shared" si="43"/>
        <v>14.16299464694043</v>
      </c>
      <c r="U67" s="30">
        <f t="shared" si="43"/>
        <v>15.329640952982713</v>
      </c>
      <c r="V67" s="30">
        <f t="shared" si="43"/>
        <v>16.530329340741186</v>
      </c>
      <c r="W67" s="30">
        <f t="shared" si="43"/>
        <v>17.807560676556534</v>
      </c>
      <c r="X67" s="30">
        <f t="shared" si="43"/>
        <v>19.319276989462441</v>
      </c>
    </row>
    <row r="68" spans="1:24" ht="15.75">
      <c r="B68" s="20" t="s">
        <v>38</v>
      </c>
      <c r="C68" s="31">
        <f t="shared" ref="C68:C69" si="44">AVERAGE(D68:X68)</f>
        <v>17.108237804438364</v>
      </c>
      <c r="D68" s="30">
        <f>(D9/D7)*100</f>
        <v>12.683360335816211</v>
      </c>
      <c r="E68" s="30">
        <f t="shared" ref="E68:X68" si="45">(E9/E7)*100</f>
        <v>13.109676837445146</v>
      </c>
      <c r="F68" s="30">
        <f t="shared" si="45"/>
        <v>13.574181235176216</v>
      </c>
      <c r="G68" s="30">
        <f t="shared" si="45"/>
        <v>14.07400697452505</v>
      </c>
      <c r="H68" s="30">
        <f t="shared" si="45"/>
        <v>14.577057612547344</v>
      </c>
      <c r="I68" s="30">
        <f t="shared" si="45"/>
        <v>15.090749157014141</v>
      </c>
      <c r="J68" s="30">
        <f t="shared" si="45"/>
        <v>15.590552693250592</v>
      </c>
      <c r="K68" s="30">
        <f t="shared" si="45"/>
        <v>15.508792181171566</v>
      </c>
      <c r="L68" s="30">
        <f t="shared" si="45"/>
        <v>15.984102416827445</v>
      </c>
      <c r="M68" s="30">
        <f t="shared" si="45"/>
        <v>16.463164179939511</v>
      </c>
      <c r="N68" s="30">
        <f t="shared" si="45"/>
        <v>16.949640560201264</v>
      </c>
      <c r="O68" s="30">
        <f t="shared" si="45"/>
        <v>17.441433007492989</v>
      </c>
      <c r="P68" s="30">
        <f t="shared" si="45"/>
        <v>17.953980021679321</v>
      </c>
      <c r="Q68" s="30">
        <f t="shared" si="45"/>
        <v>18.459952222402652</v>
      </c>
      <c r="R68" s="30">
        <f t="shared" si="45"/>
        <v>18.964109803779852</v>
      </c>
      <c r="S68" s="30">
        <f t="shared" si="45"/>
        <v>19.442617442012185</v>
      </c>
      <c r="T68" s="30">
        <f t="shared" si="45"/>
        <v>19.920209989535863</v>
      </c>
      <c r="U68" s="30">
        <f t="shared" si="45"/>
        <v>20.377467934706473</v>
      </c>
      <c r="V68" s="30">
        <f t="shared" si="45"/>
        <v>20.840120765758407</v>
      </c>
      <c r="W68" s="30">
        <f t="shared" si="45"/>
        <v>21.292443113532279</v>
      </c>
      <c r="X68" s="30">
        <f t="shared" si="45"/>
        <v>20.975375408391134</v>
      </c>
    </row>
    <row r="69" spans="1:24" ht="15.75">
      <c r="B69" s="20" t="s">
        <v>10</v>
      </c>
      <c r="C69" s="31">
        <f t="shared" si="44"/>
        <v>72.15162051978507</v>
      </c>
      <c r="D69" s="30">
        <f t="shared" ref="D69:X69" si="46">(D10/D7)*100</f>
        <v>82.212761790396513</v>
      </c>
      <c r="E69" s="30">
        <f t="shared" si="46"/>
        <v>81.103647776444205</v>
      </c>
      <c r="F69" s="30">
        <f t="shared" si="46"/>
        <v>80.002894992862366</v>
      </c>
      <c r="G69" s="30">
        <f t="shared" si="46"/>
        <v>78.988769580827267</v>
      </c>
      <c r="H69" s="30">
        <f t="shared" si="46"/>
        <v>77.987431843460641</v>
      </c>
      <c r="I69" s="30">
        <f t="shared" si="46"/>
        <v>77.105387918509706</v>
      </c>
      <c r="J69" s="30">
        <f t="shared" si="46"/>
        <v>76.266457987289087</v>
      </c>
      <c r="K69" s="30">
        <f t="shared" si="46"/>
        <v>75.958182215395425</v>
      </c>
      <c r="L69" s="30">
        <f t="shared" si="46"/>
        <v>75.081639031572578</v>
      </c>
      <c r="M69" s="30">
        <f t="shared" si="46"/>
        <v>74.173970906315773</v>
      </c>
      <c r="N69" s="30">
        <f t="shared" si="46"/>
        <v>73.240966594212992</v>
      </c>
      <c r="O69" s="30">
        <f t="shared" si="46"/>
        <v>72.235207262152997</v>
      </c>
      <c r="P69" s="30">
        <f t="shared" si="46"/>
        <v>71.168864440385718</v>
      </c>
      <c r="Q69" s="30">
        <f t="shared" si="46"/>
        <v>70.009414182509161</v>
      </c>
      <c r="R69" s="30">
        <f t="shared" si="46"/>
        <v>68.783399873618023</v>
      </c>
      <c r="S69" s="30">
        <f t="shared" si="46"/>
        <v>67.420454338141312</v>
      </c>
      <c r="T69" s="30">
        <f t="shared" si="46"/>
        <v>65.916795363523718</v>
      </c>
      <c r="U69" s="30">
        <f t="shared" si="46"/>
        <v>64.292891112310812</v>
      </c>
      <c r="V69" s="30">
        <f t="shared" si="46"/>
        <v>62.629549893500403</v>
      </c>
      <c r="W69" s="30">
        <f t="shared" si="46"/>
        <v>60.899996209911187</v>
      </c>
      <c r="X69" s="30">
        <f t="shared" si="46"/>
        <v>59.705347602146418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99.077512481655546</v>
      </c>
      <c r="D73" s="30">
        <f>(D16/D$10)*100</f>
        <v>99.169367458470234</v>
      </c>
      <c r="E73" s="30">
        <f t="shared" ref="E73:X73" si="48">(E16/E$10)*100</f>
        <v>99.161169708611624</v>
      </c>
      <c r="F73" s="30">
        <f t="shared" si="48"/>
        <v>99.152808197942804</v>
      </c>
      <c r="G73" s="30">
        <f>(G16/G$10)*100</f>
        <v>99.14444678577388</v>
      </c>
      <c r="H73" s="30">
        <f t="shared" si="48"/>
        <v>99.135923435518919</v>
      </c>
      <c r="I73" s="30">
        <f t="shared" si="48"/>
        <v>99.127215915451572</v>
      </c>
      <c r="J73" s="30">
        <f t="shared" si="48"/>
        <v>99.118383743753469</v>
      </c>
      <c r="K73" s="30">
        <f t="shared" si="48"/>
        <v>99.109238325609695</v>
      </c>
      <c r="L73" s="30">
        <f t="shared" si="48"/>
        <v>99.099974072722262</v>
      </c>
      <c r="M73" s="30">
        <f t="shared" si="48"/>
        <v>99.090645503904611</v>
      </c>
      <c r="N73" s="30">
        <f t="shared" si="48"/>
        <v>99.081132490077877</v>
      </c>
      <c r="O73" s="30">
        <f t="shared" si="48"/>
        <v>99.071373092709678</v>
      </c>
      <c r="P73" s="30">
        <f t="shared" si="48"/>
        <v>99.06140095539169</v>
      </c>
      <c r="Q73" s="30">
        <f t="shared" si="48"/>
        <v>99.051091634010774</v>
      </c>
      <c r="R73" s="30">
        <f t="shared" si="48"/>
        <v>99.040594908471874</v>
      </c>
      <c r="S73" s="30">
        <f t="shared" si="48"/>
        <v>99.029904286128072</v>
      </c>
      <c r="T73" s="30">
        <f t="shared" si="48"/>
        <v>99.019112999413764</v>
      </c>
      <c r="U73" s="30">
        <f t="shared" si="48"/>
        <v>99.008099454774992</v>
      </c>
      <c r="V73" s="30">
        <f t="shared" si="48"/>
        <v>98.996855774067583</v>
      </c>
      <c r="W73" s="30">
        <f t="shared" si="48"/>
        <v>98.985373702374517</v>
      </c>
      <c r="X73" s="30">
        <f t="shared" si="48"/>
        <v>98.973649669586507</v>
      </c>
    </row>
    <row r="74" spans="1:24" ht="15.75">
      <c r="A74" s="36"/>
      <c r="B74" s="10" t="s">
        <v>12</v>
      </c>
      <c r="C74" s="31">
        <f>AVERAGE(D74:X74)</f>
        <v>0.9224875183444583</v>
      </c>
      <c r="D74" s="30">
        <f>(D19/D$10)*100</f>
        <v>0.83063254152976418</v>
      </c>
      <c r="E74" s="30">
        <f t="shared" ref="E74:X74" si="49">(E19/E$10)*100</f>
        <v>0.83883029138837661</v>
      </c>
      <c r="F74" s="30">
        <f t="shared" si="49"/>
        <v>0.84719180205720324</v>
      </c>
      <c r="G74" s="30">
        <f t="shared" si="49"/>
        <v>0.85555321422612962</v>
      </c>
      <c r="H74" s="30">
        <f t="shared" si="49"/>
        <v>0.86407656448107917</v>
      </c>
      <c r="I74" s="30">
        <f t="shared" si="49"/>
        <v>0.87278408454843015</v>
      </c>
      <c r="J74" s="30">
        <f t="shared" si="49"/>
        <v>0.88161625624653472</v>
      </c>
      <c r="K74" s="30">
        <f t="shared" si="49"/>
        <v>0.89076167439031151</v>
      </c>
      <c r="L74" s="30">
        <f t="shared" si="49"/>
        <v>0.900025927277741</v>
      </c>
      <c r="M74" s="30">
        <f t="shared" si="49"/>
        <v>0.90935449609539232</v>
      </c>
      <c r="N74" s="30">
        <f t="shared" si="49"/>
        <v>0.91886750992211419</v>
      </c>
      <c r="O74" s="30">
        <f t="shared" si="49"/>
        <v>0.92862690729031727</v>
      </c>
      <c r="P74" s="30">
        <f t="shared" si="49"/>
        <v>0.93859904460831012</v>
      </c>
      <c r="Q74" s="30">
        <f t="shared" si="49"/>
        <v>0.94890836598922801</v>
      </c>
      <c r="R74" s="30">
        <f t="shared" si="49"/>
        <v>0.95940509152813691</v>
      </c>
      <c r="S74" s="30">
        <f t="shared" si="49"/>
        <v>0.97009571387192162</v>
      </c>
      <c r="T74" s="30">
        <f t="shared" si="49"/>
        <v>0.98088700058624556</v>
      </c>
      <c r="U74" s="30">
        <f t="shared" si="49"/>
        <v>0.9919005452250057</v>
      </c>
      <c r="V74" s="30">
        <f t="shared" si="49"/>
        <v>1.0031442259324124</v>
      </c>
      <c r="W74" s="30">
        <f t="shared" si="49"/>
        <v>1.0146262976254843</v>
      </c>
      <c r="X74" s="30">
        <f t="shared" si="49"/>
        <v>1.0263503304134887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1903781586.4191656</v>
      </c>
      <c r="E147">
        <v>2104741880.665314</v>
      </c>
      <c r="F147">
        <v>2073221375.995677</v>
      </c>
      <c r="G147">
        <v>1843846859.1293359</v>
      </c>
      <c r="H147">
        <v>1860942431.8875411</v>
      </c>
      <c r="I147">
        <v>1582709306.8976595</v>
      </c>
      <c r="J147">
        <v>1540996315.677264</v>
      </c>
      <c r="K147">
        <v>1554064109.9403973</v>
      </c>
      <c r="L147">
        <v>1755646743.6951966</v>
      </c>
      <c r="M147">
        <v>1869687812.1058402</v>
      </c>
      <c r="N147">
        <v>1964832578.592639</v>
      </c>
      <c r="O147">
        <v>2195443601.2565098</v>
      </c>
      <c r="P147">
        <v>2371256869.1819239</v>
      </c>
      <c r="Q147">
        <v>2712939869.7927418</v>
      </c>
      <c r="R147">
        <v>2993070392.2385902</v>
      </c>
      <c r="S147">
        <v>3552935328.9610243</v>
      </c>
      <c r="T147">
        <v>4118497434.0058703</v>
      </c>
      <c r="U147">
        <v>4723851002.8700418</v>
      </c>
      <c r="V147">
        <v>5073229294.423214</v>
      </c>
      <c r="W147">
        <v>5580757936.6151571</v>
      </c>
      <c r="X147">
        <v>6046179737.9856634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Wealth_TZA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2014-12-03T13:26:32Z</dcterms:modified>
</cp:coreProperties>
</file>