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VE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<sst xmlns="http://schemas.openxmlformats.org/spreadsheetml/2006/main" count="95" uniqueCount="65">
  <si>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</si>
  <si>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</si>
  <si>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</si>
  <si>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</si>
  <si>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</si>
  <si>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</si>
  <si>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</si>
  <si>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</si>
  <si>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</si>
  <si>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</si>
  <si>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</si>
  <si>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</si>
  <si>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</si>
  <si>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</si>
  <si>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</si>
  <si>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</si>
  <si>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</si>
  <si>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</si>
  <si>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</si>
  <si>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</si>
  <si>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</si>
  <si>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</si>
  <si>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</si>
  <si>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</si>
  <si>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</si>
  <si>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</si>
  <si>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</si>
  <si>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</si>
  <si>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</si>
  <si>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</si>
  <si>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</si>
  <si>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</si>
  <si>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</si>
  <si>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</si>
  <si>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</si>
  <si>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</si>
  <si>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</si>
  <si>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</si>
  <si>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</si>
  <si>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</si>
  <si>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</si>
  <si>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</si>
  <si>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</si>
  <si>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</si>
  <si>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</si>
  <si>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</si>
  <si>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</si>
  <si>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</si>
  <si>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</si>
  <si>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</si>
  <si>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</si>
  <si>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</si>
  <si>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</si>
  <si>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</si>
  <si>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</si>
  <si>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</si>
  <si>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</si>
  <si>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</si>
  <si>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</si>
  <si>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</si>
  <si>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</si>
  <si>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</si>
  <si>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</si>
  <si>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Venezuela (Bolivarian Republic of)</t>
  </si>
  <si>
    <t>VEN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</si>
</sst>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Wealth_VEN!$B$54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Wealth_VEN!$D$52:$X$52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-1.7757809811000835</c:v>
                </c:pt>
                <c:pt idx="2">
                  <c:v>-2.1801956698238256</c:v>
                </c:pt>
                <c:pt idx="3">
                  <c:v>-2.944422255347201</c:v>
                </c:pt>
                <c:pt idx="4">
                  <c:v>-4.6466390261876374</c:v>
                </c:pt>
                <c:pt idx="5">
                  <c:v>-6.2559151346374797</c:v>
                </c:pt>
                <c:pt idx="6">
                  <c:v>-8.0652850058451353</c:v>
                </c:pt>
                <c:pt idx="7">
                  <c:v>-8.9123638935979415</c:v>
                </c:pt>
                <c:pt idx="8">
                  <c:v>-9.5132391435424619</c:v>
                </c:pt>
                <c:pt idx="9">
                  <c:v>-10.863963944373467</c:v>
                </c:pt>
                <c:pt idx="10">
                  <c:v>-12.07817601081257</c:v>
                </c:pt>
                <c:pt idx="11">
                  <c:v>-12.729461942594844</c:v>
                </c:pt>
                <c:pt idx="12">
                  <c:v>-14.196534030330366</c:v>
                </c:pt>
                <c:pt idx="13">
                  <c:v>-16.910819402742483</c:v>
                </c:pt>
                <c:pt idx="14">
                  <c:v>-18.409787606435778</c:v>
                </c:pt>
                <c:pt idx="15">
                  <c:v>-18.63575691097461</c:v>
                </c:pt>
                <c:pt idx="16">
                  <c:v>-17.635792165342668</c:v>
                </c:pt>
                <c:pt idx="17">
                  <c:v>-15.355329803647233</c:v>
                </c:pt>
                <c:pt idx="18">
                  <c:v>-13.529802176849159</c:v>
                </c:pt>
                <c:pt idx="19">
                  <c:v>-12.411184734843728</c:v>
                </c:pt>
                <c:pt idx="20" formatCode="_(* #,##0.0000_);_(* \(#,##0.0000\);_(* &quot;-&quot;??_);_(@_)">
                  <c:v>-11.676019456654107</c:v>
                </c:pt>
              </c:numCache>
            </c:numRef>
          </c:val>
        </c:ser>
        <c:ser>
          <c:idx val="1"/>
          <c:order val="1"/>
          <c:tx>
            <c:strRef>
              <c:f>Wealth_VEN!$B$55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Wealth_VEN!$D$52:$X$52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1.5059566234300492</c:v>
                </c:pt>
                <c:pt idx="2">
                  <c:v>2.1689388582761815</c:v>
                </c:pt>
                <c:pt idx="3">
                  <c:v>2.6634100109157899</c:v>
                </c:pt>
                <c:pt idx="4">
                  <c:v>3.9216556693864923</c:v>
                </c:pt>
                <c:pt idx="5">
                  <c:v>2.7201137289211808</c:v>
                </c:pt>
                <c:pt idx="6">
                  <c:v>4.6370258116416263</c:v>
                </c:pt>
                <c:pt idx="7">
                  <c:v>6.4321637293838219</c:v>
                </c:pt>
                <c:pt idx="8">
                  <c:v>8.0256762740486423</c:v>
                </c:pt>
                <c:pt idx="9">
                  <c:v>9.5855611746816116</c:v>
                </c:pt>
                <c:pt idx="10">
                  <c:v>10.819940462342714</c:v>
                </c:pt>
                <c:pt idx="11">
                  <c:v>12.993482595326267</c:v>
                </c:pt>
                <c:pt idx="12">
                  <c:v>14.986347380645881</c:v>
                </c:pt>
                <c:pt idx="13">
                  <c:v>16.089598794707594</c:v>
                </c:pt>
                <c:pt idx="14">
                  <c:v>17.158749237698867</c:v>
                </c:pt>
                <c:pt idx="15">
                  <c:v>18.199935763832499</c:v>
                </c:pt>
                <c:pt idx="16">
                  <c:v>15.91594813842574</c:v>
                </c:pt>
                <c:pt idx="17">
                  <c:v>17.087168469354808</c:v>
                </c:pt>
                <c:pt idx="18">
                  <c:v>18.373835664707382</c:v>
                </c:pt>
                <c:pt idx="19">
                  <c:v>19.998942335985049</c:v>
                </c:pt>
                <c:pt idx="20">
                  <c:v>21.639357635730615</c:v>
                </c:pt>
              </c:numCache>
            </c:numRef>
          </c:val>
        </c:ser>
        <c:ser>
          <c:idx val="2"/>
          <c:order val="2"/>
          <c:tx>
            <c:strRef>
              <c:f>Wealth_VEN!$B$56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Wealth_VEN!$D$52:$X$52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-2.9610855739878983</c:v>
                </c:pt>
                <c:pt idx="2">
                  <c:v>-5.8781291700389815</c:v>
                </c:pt>
                <c:pt idx="3">
                  <c:v>-8.55482873969361</c:v>
                </c:pt>
                <c:pt idx="4">
                  <c:v>-11.132157847114666</c:v>
                </c:pt>
                <c:pt idx="5">
                  <c:v>-13.628282459996189</c:v>
                </c:pt>
                <c:pt idx="6">
                  <c:v>-16.050905861009912</c:v>
                </c:pt>
                <c:pt idx="7">
                  <c:v>-18.431459896334623</c:v>
                </c:pt>
                <c:pt idx="8">
                  <c:v>-20.702134799677019</c:v>
                </c:pt>
                <c:pt idx="9">
                  <c:v>-22.836768367410176</c:v>
                </c:pt>
                <c:pt idx="10">
                  <c:v>-25.039529409518892</c:v>
                </c:pt>
                <c:pt idx="11">
                  <c:v>-27.052930472838543</c:v>
                </c:pt>
                <c:pt idx="12">
                  <c:v>-28.968015551399684</c:v>
                </c:pt>
                <c:pt idx="13">
                  <c:v>-30.722801130691369</c:v>
                </c:pt>
                <c:pt idx="14">
                  <c:v>-32.440712980703104</c:v>
                </c:pt>
                <c:pt idx="15">
                  <c:v>-34.115311800303225</c:v>
                </c:pt>
                <c:pt idx="16">
                  <c:v>-35.721568993928955</c:v>
                </c:pt>
                <c:pt idx="17">
                  <c:v>-37.257358181505175</c:v>
                </c:pt>
                <c:pt idx="18">
                  <c:v>-38.736645033279416</c:v>
                </c:pt>
                <c:pt idx="19">
                  <c:v>-40.175878890430624</c:v>
                </c:pt>
                <c:pt idx="20">
                  <c:v>-41.524504093589442</c:v>
                </c:pt>
              </c:numCache>
            </c:numRef>
          </c:val>
        </c:ser>
        <c:ser>
          <c:idx val="4"/>
          <c:order val="3"/>
          <c:tx>
            <c:strRef>
              <c:f>Wealth_VEN!$B$53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Wealth_VEN!$D$52:$X$52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-1.552074001251913</c:v>
                </c:pt>
                <c:pt idx="2">
                  <c:v>-3.1134773128198123</c:v>
                </c:pt>
                <c:pt idx="3">
                  <c:v>-4.6347360831391899</c:v>
                </c:pt>
                <c:pt idx="4">
                  <c:v>-6.0228997199318286</c:v>
                </c:pt>
                <c:pt idx="5">
                  <c:v>-8.0319589420222428</c:v>
                </c:pt>
                <c:pt idx="6">
                  <c:v>-9.1637707070780898</c:v>
                </c:pt>
                <c:pt idx="7">
                  <c:v>-10.165565245688168</c:v>
                </c:pt>
                <c:pt idx="8">
                  <c:v>-11.124008966138588</c:v>
                </c:pt>
                <c:pt idx="9">
                  <c:v>-12.121760940911297</c:v>
                </c:pt>
                <c:pt idx="10">
                  <c:v>-13.22927873536578</c:v>
                </c:pt>
                <c:pt idx="11">
                  <c:v>-13.885631948291444</c:v>
                </c:pt>
                <c:pt idx="12">
                  <c:v>-14.653386746452867</c:v>
                </c:pt>
                <c:pt idx="13">
                  <c:v>-15.755577106112916</c:v>
                </c:pt>
                <c:pt idx="14">
                  <c:v>-16.669809965724667</c:v>
                </c:pt>
                <c:pt idx="15">
                  <c:v>-17.382305329910931</c:v>
                </c:pt>
                <c:pt idx="16">
                  <c:v>-18.798669233953792</c:v>
                </c:pt>
                <c:pt idx="17">
                  <c:v>-19.031745796062872</c:v>
                </c:pt>
                <c:pt idx="18">
                  <c:v>-19.266094712798921</c:v>
                </c:pt>
                <c:pt idx="19">
                  <c:v>-19.485969914753632</c:v>
                </c:pt>
                <c:pt idx="20">
                  <c:v>-19.70477865744251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Wealth_VEN!$D$64:$X$64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7.130862701725138</c:v>
                </c:pt>
                <c:pt idx="2">
                  <c:v>11.021845815922159</c:v>
                </c:pt>
                <c:pt idx="3">
                  <c:v>8.8568567631036377</c:v>
                </c:pt>
                <c:pt idx="4">
                  <c:v>4.0022909715874411</c:v>
                </c:pt>
                <c:pt idx="5">
                  <c:v>5.8295105075379938</c:v>
                </c:pt>
                <c:pt idx="6">
                  <c:v>3.4403539800070604</c:v>
                </c:pt>
                <c:pt idx="7">
                  <c:v>7.8119921084305766</c:v>
                </c:pt>
                <c:pt idx="8">
                  <c:v>5.9958418888839571</c:v>
                </c:pt>
                <c:pt idx="9">
                  <c:v>-2.2598110939064942</c:v>
                </c:pt>
                <c:pt idx="10">
                  <c:v>-0.57952481194906147</c:v>
                </c:pt>
                <c:pt idx="11">
                  <c:v>0.87929048168011725</c:v>
                </c:pt>
                <c:pt idx="12">
                  <c:v>-9.737351505364412</c:v>
                </c:pt>
                <c:pt idx="13">
                  <c:v>-18.235575085708778</c:v>
                </c:pt>
                <c:pt idx="14">
                  <c:v>-4.9950032060581346</c:v>
                </c:pt>
                <c:pt idx="15">
                  <c:v>2.9832022800397207</c:v>
                </c:pt>
                <c:pt idx="16">
                  <c:v>11.212084285812463</c:v>
                </c:pt>
                <c:pt idx="17">
                  <c:v>18.91022891437142</c:v>
                </c:pt>
                <c:pt idx="18">
                  <c:v>21.857484078074929</c:v>
                </c:pt>
                <c:pt idx="19">
                  <c:v>15.940714794964329</c:v>
                </c:pt>
                <c:pt idx="20">
                  <c:v>12.555242453727633</c:v>
                </c:pt>
              </c:numCache>
            </c:numRef>
          </c:val>
        </c:ser>
        <c:marker val="1"/>
        <c:axId val="76950528"/>
        <c:axId val="76968704"/>
      </c:lineChart>
      <c:catAx>
        <c:axId val="769505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968704"/>
        <c:crosses val="autoZero"/>
        <c:auto val="1"/>
        <c:lblAlgn val="ctr"/>
        <c:lblOffset val="100"/>
      </c:catAx>
      <c:valAx>
        <c:axId val="769687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95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Wealth_VEN!$B$40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Wealth_VEN!$D$38:$X$38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Wealth_VEN!$D$40:$X$40</c:f>
              <c:numCache>
                <c:formatCode>_(* #,##0_);_(* \(#,##0\);_(* "-"??_);_(@_)</c:formatCode>
                <c:ptCount val="21"/>
                <c:pt idx="0">
                  <c:v>25171.690788852629</c:v>
                </c:pt>
                <c:pt idx="1">
                  <c:v>24724.696691202862</c:v>
                </c:pt>
                <c:pt idx="2">
                  <c:v>24622.898676252622</c:v>
                </c:pt>
                <c:pt idx="3">
                  <c:v>24430.52992321847</c:v>
                </c:pt>
                <c:pt idx="4">
                  <c:v>24002.053181106523</c:v>
                </c:pt>
                <c:pt idx="5">
                  <c:v>23596.97117514865</c:v>
                </c:pt>
                <c:pt idx="6">
                  <c:v>23141.522185941598</c:v>
                </c:pt>
                <c:pt idx="7">
                  <c:v>22928.298107578808</c:v>
                </c:pt>
                <c:pt idx="8">
                  <c:v>22777.047647636027</c:v>
                </c:pt>
                <c:pt idx="9">
                  <c:v>22437.047377362502</c:v>
                </c:pt>
                <c:pt idx="10">
                  <c:v>22131.409670477515</c:v>
                </c:pt>
                <c:pt idx="11">
                  <c:v>21967.469989577981</c:v>
                </c:pt>
                <c:pt idx="12">
                  <c:v>21598.183140003632</c:v>
                </c:pt>
                <c:pt idx="13">
                  <c:v>20914.951618932995</c:v>
                </c:pt>
                <c:pt idx="14">
                  <c:v>20537.635977676102</c:v>
                </c:pt>
                <c:pt idx="15">
                  <c:v>20480.755683059866</c:v>
                </c:pt>
                <c:pt idx="16">
                  <c:v>20732.463716827875</c:v>
                </c:pt>
                <c:pt idx="17">
                  <c:v>21306.494651070017</c:v>
                </c:pt>
                <c:pt idx="18">
                  <c:v>21766.010820552707</c:v>
                </c:pt>
                <c:pt idx="19">
                  <c:v>22047.585744164488</c:v>
                </c:pt>
                <c:pt idx="20">
                  <c:v>22232.639274777386</c:v>
                </c:pt>
              </c:numCache>
            </c:numRef>
          </c:val>
        </c:ser>
        <c:ser>
          <c:idx val="1"/>
          <c:order val="1"/>
          <c:tx>
            <c:strRef>
              <c:f>Wealth_VEN!$B$41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Wealth_VEN!$D$38:$X$38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Wealth_VEN!$D$41:$X$41</c:f>
              <c:numCache>
                <c:formatCode>General</c:formatCode>
                <c:ptCount val="21"/>
                <c:pt idx="0">
                  <c:v>48120.087015448604</c:v>
                </c:pt>
                <c:pt idx="1">
                  <c:v>48844.754653058058</c:v>
                </c:pt>
                <c:pt idx="2">
                  <c:v>49163.782281362975</c:v>
                </c:pt>
                <c:pt idx="3">
                  <c:v>49401.722230279447</c:v>
                </c:pt>
                <c:pt idx="4">
                  <c:v>50007.191136003654</c:v>
                </c:pt>
                <c:pt idx="5">
                  <c:v>49429.008108724644</c:v>
                </c:pt>
                <c:pt idx="6">
                  <c:v>50351.427870939362</c:v>
                </c:pt>
                <c:pt idx="7">
                  <c:v>51215.249799004225</c:v>
                </c:pt>
                <c:pt idx="8">
                  <c:v>51982.049422099022</c:v>
                </c:pt>
                <c:pt idx="9">
                  <c:v>52732.667393624455</c:v>
                </c:pt>
                <c:pt idx="10">
                  <c:v>53326.65178094765</c:v>
                </c:pt>
                <c:pt idx="11">
                  <c:v>54372.562146656768</c:v>
                </c:pt>
                <c:pt idx="12">
                  <c:v>55331.530415452806</c:v>
                </c:pt>
                <c:pt idx="13">
                  <c:v>55862.415955898468</c:v>
                </c:pt>
                <c:pt idx="14">
                  <c:v>56376.892079391924</c:v>
                </c:pt>
                <c:pt idx="15">
                  <c:v>56877.911941760554</c:v>
                </c:pt>
                <c:pt idx="16">
                  <c:v>55778.855108992742</c:v>
                </c:pt>
                <c:pt idx="17">
                  <c:v>56342.447351378432</c:v>
                </c:pt>
                <c:pt idx="18">
                  <c:v>56961.592725381321</c:v>
                </c:pt>
                <c:pt idx="19">
                  <c:v>57743.595469694003</c:v>
                </c:pt>
                <c:pt idx="20">
                  <c:v>58532.964739346302</c:v>
                </c:pt>
              </c:numCache>
            </c:numRef>
          </c:val>
        </c:ser>
        <c:ser>
          <c:idx val="2"/>
          <c:order val="2"/>
          <c:tx>
            <c:strRef>
              <c:f>Wealth_VEN!$B$42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Wealth_VEN!$D$38:$X$38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Wealth_VEN!$D$42:$X$42</c:f>
              <c:numCache>
                <c:formatCode>_(* #,##0_);_(* \(#,##0\);_(* "-"??_);_(@_)</c:formatCode>
                <c:ptCount val="21"/>
                <c:pt idx="0">
                  <c:v>100440.35093108237</c:v>
                </c:pt>
                <c:pt idx="1">
                  <c:v>97466.226189199268</c:v>
                </c:pt>
                <c:pt idx="2">
                  <c:v>94536.337364512903</c:v>
                </c:pt>
                <c:pt idx="3">
                  <c:v>91847.850923381018</c:v>
                </c:pt>
                <c:pt idx="4">
                  <c:v>89259.172523238376</c:v>
                </c:pt>
                <c:pt idx="5">
                  <c:v>86752.056202383057</c:v>
                </c:pt>
                <c:pt idx="6">
                  <c:v>84318.764756666351</c:v>
                </c:pt>
                <c:pt idx="7">
                  <c:v>81927.727929482164</c:v>
                </c:pt>
                <c:pt idx="8">
                  <c:v>79647.05408806105</c:v>
                </c:pt>
                <c:pt idx="9">
                  <c:v>77503.020641537179</c:v>
                </c:pt>
                <c:pt idx="10">
                  <c:v>75290.559720670019</c:v>
                </c:pt>
                <c:pt idx="11">
                  <c:v>73268.292627021612</c:v>
                </c:pt>
                <c:pt idx="12">
                  <c:v>71344.77445348601</c:v>
                </c:pt>
                <c:pt idx="13">
                  <c:v>69582.261659557422</c:v>
                </c:pt>
                <c:pt idx="14">
                  <c:v>67856.784968718988</c:v>
                </c:pt>
                <c:pt idx="15">
                  <c:v>66174.812037624855</c:v>
                </c:pt>
                <c:pt idx="16">
                  <c:v>64561.481675491421</c:v>
                </c:pt>
                <c:pt idx="17">
                  <c:v>63018.929625928242</c:v>
                </c:pt>
                <c:pt idx="18">
                  <c:v>61533.128720728841</c:v>
                </c:pt>
                <c:pt idx="19">
                  <c:v>60087.557183887206</c:v>
                </c:pt>
                <c:pt idx="20">
                  <c:v>58732.993297089473</c:v>
                </c:pt>
              </c:numCache>
            </c:numRef>
          </c:val>
        </c:ser>
        <c:overlap val="100"/>
        <c:axId val="78784000"/>
        <c:axId val="78785536"/>
      </c:barChart>
      <c:catAx>
        <c:axId val="787840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785536"/>
        <c:crosses val="autoZero"/>
        <c:auto val="1"/>
        <c:lblAlgn val="ctr"/>
        <c:lblOffset val="100"/>
      </c:catAx>
      <c:valAx>
        <c:axId val="787855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78400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Wealth_VEN!$B$67:$B$69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Wealth_VEN!$C$67:$C$69</c:f>
              <c:numCache>
                <c:formatCode>_(* #,##0_);_(* \(#,##0\);_(* "-"??_);_(@_)</c:formatCode>
                <c:ptCount val="3"/>
                <c:pt idx="0">
                  <c:v>14.777493828291735</c:v>
                </c:pt>
                <c:pt idx="1">
                  <c:v>35.189973677065645</c:v>
                </c:pt>
                <c:pt idx="2">
                  <c:v>50.032532494642609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Wealth_VEN!$B$72:$B$75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Wealth_VEN!$C$72:$C$75</c:f>
              <c:numCache>
                <c:formatCode>_(* #,##0_);_(* \(#,##0\);_(* "-"??_);_(@_)</c:formatCode>
                <c:ptCount val="4"/>
                <c:pt idx="0">
                  <c:v>11.631477972684662</c:v>
                </c:pt>
                <c:pt idx="1">
                  <c:v>16.166138273169569</c:v>
                </c:pt>
                <c:pt idx="2">
                  <c:v>71.465921218072396</c:v>
                </c:pt>
                <c:pt idx="3">
                  <c:v>0.73646253607339418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3419947704742.8125</v>
      </c>
      <c r="E7" s="13">
        <f t="shared" ref="E7:X7" si="0">+E8+E9+E10</f>
        <v>3448548752009.3867</v>
      </c>
      <c r="F7" s="13">
        <f t="shared" si="0"/>
        <v>3473384702340.3896</v>
      </c>
      <c r="G7" s="13">
        <f t="shared" si="0"/>
        <v>3496445297852.3984</v>
      </c>
      <c r="H7" s="13">
        <f t="shared" si="0"/>
        <v>3521647505352.9297</v>
      </c>
      <c r="I7" s="13">
        <f t="shared" si="0"/>
        <v>3520694472138.4297</v>
      </c>
      <c r="J7" s="13">
        <f t="shared" si="0"/>
        <v>3550644908895.2749</v>
      </c>
      <c r="K7" s="13">
        <f t="shared" si="0"/>
        <v>3583743127499.6885</v>
      </c>
      <c r="L7" s="13">
        <f t="shared" si="0"/>
        <v>3616861873999.3076</v>
      </c>
      <c r="M7" s="13">
        <f t="shared" si="0"/>
        <v>3646773477356.1943</v>
      </c>
      <c r="N7" s="13">
        <f t="shared" si="0"/>
        <v>3670473255879.0107</v>
      </c>
      <c r="O7" s="13">
        <f t="shared" si="0"/>
        <v>3711885916728.8018</v>
      </c>
      <c r="P7" s="13">
        <f t="shared" si="0"/>
        <v>3747390955677.9741</v>
      </c>
      <c r="Q7" s="13">
        <f t="shared" si="0"/>
        <v>3766768937310.522</v>
      </c>
      <c r="R7" s="13">
        <f t="shared" si="0"/>
        <v>3793007532647.7412</v>
      </c>
      <c r="S7" s="13">
        <f t="shared" si="0"/>
        <v>3827194212803.96</v>
      </c>
      <c r="T7" s="13">
        <f t="shared" si="0"/>
        <v>3827124645488.7549</v>
      </c>
      <c r="U7" s="13">
        <f t="shared" si="0"/>
        <v>3881508647022.9829</v>
      </c>
      <c r="V7" s="13">
        <f t="shared" si="0"/>
        <v>3935363391660.9092</v>
      </c>
      <c r="W7" s="13">
        <f t="shared" si="0"/>
        <v>3989329449653.4663</v>
      </c>
      <c r="X7" s="13">
        <f t="shared" si="0"/>
        <v>4042649401779.5415</v>
      </c>
    </row>
    <row r="8" spans="1:24" s="22" customFormat="1" ht="15.75">
      <c r="A8" s="19">
        <v>1</v>
      </c>
      <c r="B8" s="20" t="s">
        <v>5</v>
      </c>
      <c r="C8" s="20"/>
      <c r="D8" s="21">
        <v>495509188567.83362</v>
      </c>
      <c r="E8" s="21">
        <v>498517754587.06702</v>
      </c>
      <c r="F8" s="21">
        <v>508099251319.86426</v>
      </c>
      <c r="G8" s="21">
        <v>515571935843.39398</v>
      </c>
      <c r="H8" s="21">
        <v>517716606459.44977</v>
      </c>
      <c r="I8" s="21">
        <v>519957112520.02356</v>
      </c>
      <c r="J8" s="21">
        <v>520666846759.00214</v>
      </c>
      <c r="K8" s="21">
        <v>526484648300.10632</v>
      </c>
      <c r="L8" s="21">
        <v>533537262740.3313</v>
      </c>
      <c r="M8" s="21">
        <v>535936092746.77209</v>
      </c>
      <c r="N8" s="21">
        <v>538862290605.32648</v>
      </c>
      <c r="O8" s="21">
        <v>545028109963.1925</v>
      </c>
      <c r="P8" s="21">
        <v>545858139486.84686</v>
      </c>
      <c r="Q8" s="21">
        <v>538275414440.84589</v>
      </c>
      <c r="R8" s="21">
        <v>538085939389.29797</v>
      </c>
      <c r="S8" s="21">
        <v>546101368185.30164</v>
      </c>
      <c r="T8" s="21">
        <v>562445223816.44653</v>
      </c>
      <c r="U8" s="21">
        <v>587919204780.19092</v>
      </c>
      <c r="V8" s="21">
        <v>610699522107.49524</v>
      </c>
      <c r="W8" s="21">
        <v>628795227283.61133</v>
      </c>
      <c r="X8" s="21">
        <v>644298706915.63232</v>
      </c>
    </row>
    <row r="9" spans="1:24" s="22" customFormat="1" ht="15.75">
      <c r="A9" s="19">
        <v>2</v>
      </c>
      <c r="B9" s="20" t="s">
        <v>38</v>
      </c>
      <c r="C9" s="20"/>
      <c r="D9" s="21">
        <v>947252430154.50757</v>
      </c>
      <c r="E9" s="21">
        <v>984844332657.1731</v>
      </c>
      <c r="F9" s="21">
        <v>1014506102537.1962</v>
      </c>
      <c r="G9" s="21">
        <v>1042553790045.1477</v>
      </c>
      <c r="H9" s="21">
        <v>1078639110502.4353</v>
      </c>
      <c r="I9" s="21">
        <v>1089163695636.0096</v>
      </c>
      <c r="J9" s="21">
        <v>1132869262822.3767</v>
      </c>
      <c r="K9" s="21">
        <v>1176015884454.9404</v>
      </c>
      <c r="L9" s="21">
        <v>1217645095595.9524</v>
      </c>
      <c r="M9" s="21">
        <v>1259583725422.2686</v>
      </c>
      <c r="N9" s="21">
        <v>1298413528864.655</v>
      </c>
      <c r="O9" s="21">
        <v>1349020838298.9978</v>
      </c>
      <c r="P9" s="21">
        <v>1398412359583.9585</v>
      </c>
      <c r="Q9" s="21">
        <v>1437697090970.4739</v>
      </c>
      <c r="R9" s="21">
        <v>1477074234218.7158</v>
      </c>
      <c r="S9" s="21">
        <v>1516599583120.3604</v>
      </c>
      <c r="T9" s="21">
        <v>1513208997951.2888</v>
      </c>
      <c r="U9" s="21">
        <v>1554681207991.604</v>
      </c>
      <c r="V9" s="21">
        <v>1598199033468.4956</v>
      </c>
      <c r="W9" s="21">
        <v>1646842319102.8669</v>
      </c>
      <c r="X9" s="21">
        <v>1696276947932.2979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1977186086020.4712</v>
      </c>
      <c r="E10" s="21">
        <f t="shared" ref="E10:X10" si="1">+E13+E16+E19+E23</f>
        <v>1965186664765.1467</v>
      </c>
      <c r="F10" s="21">
        <f t="shared" si="1"/>
        <v>1950779348483.3291</v>
      </c>
      <c r="G10" s="21">
        <f t="shared" si="1"/>
        <v>1938319571963.8567</v>
      </c>
      <c r="H10" s="21">
        <f t="shared" si="1"/>
        <v>1925291788391.0444</v>
      </c>
      <c r="I10" s="21">
        <f t="shared" si="1"/>
        <v>1911573663982.3962</v>
      </c>
      <c r="J10" s="21">
        <f t="shared" si="1"/>
        <v>1897108799313.896</v>
      </c>
      <c r="K10" s="21">
        <f t="shared" si="1"/>
        <v>1881242594744.6416</v>
      </c>
      <c r="L10" s="21">
        <f t="shared" si="1"/>
        <v>1865679515663.0242</v>
      </c>
      <c r="M10" s="21">
        <f t="shared" si="1"/>
        <v>1851253659187.1538</v>
      </c>
      <c r="N10" s="21">
        <f t="shared" si="1"/>
        <v>1833197436409.0291</v>
      </c>
      <c r="O10" s="21">
        <f t="shared" si="1"/>
        <v>1817836968466.6116</v>
      </c>
      <c r="P10" s="21">
        <f t="shared" si="1"/>
        <v>1803120456607.1687</v>
      </c>
      <c r="Q10" s="21">
        <f t="shared" si="1"/>
        <v>1790796431899.2021</v>
      </c>
      <c r="R10" s="21">
        <f t="shared" si="1"/>
        <v>1777847359039.7273</v>
      </c>
      <c r="S10" s="21">
        <f t="shared" si="1"/>
        <v>1764493261498.2979</v>
      </c>
      <c r="T10" s="21">
        <f t="shared" si="1"/>
        <v>1751470423721.0195</v>
      </c>
      <c r="U10" s="21">
        <f t="shared" si="1"/>
        <v>1738908234251.188</v>
      </c>
      <c r="V10" s="21">
        <f t="shared" si="1"/>
        <v>1726464836084.9187</v>
      </c>
      <c r="W10" s="21">
        <f t="shared" si="1"/>
        <v>1713691903266.9878</v>
      </c>
      <c r="X10" s="21">
        <f t="shared" si="1"/>
        <v>1702073746931.6113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531200015266.25012</v>
      </c>
      <c r="E11" s="38">
        <f t="shared" ref="E11:X11" si="2">+E13+E16</f>
        <v>529433761390.18384</v>
      </c>
      <c r="F11" s="38">
        <f t="shared" si="2"/>
        <v>525215959541.32562</v>
      </c>
      <c r="G11" s="38">
        <f t="shared" si="2"/>
        <v>523439780369.82288</v>
      </c>
      <c r="H11" s="38">
        <f t="shared" si="2"/>
        <v>521772779448.12061</v>
      </c>
      <c r="I11" s="38">
        <f t="shared" si="2"/>
        <v>520135554412.72754</v>
      </c>
      <c r="J11" s="38">
        <f t="shared" si="2"/>
        <v>518518179968.20734</v>
      </c>
      <c r="K11" s="38">
        <f t="shared" si="2"/>
        <v>516821403160.1958</v>
      </c>
      <c r="L11" s="38">
        <f t="shared" si="2"/>
        <v>515144476943.05713</v>
      </c>
      <c r="M11" s="38">
        <f t="shared" si="2"/>
        <v>513318671294.37244</v>
      </c>
      <c r="N11" s="38">
        <f t="shared" si="2"/>
        <v>509219972990.75098</v>
      </c>
      <c r="O11" s="38">
        <f t="shared" si="2"/>
        <v>507512666894.95886</v>
      </c>
      <c r="P11" s="38">
        <f t="shared" si="2"/>
        <v>504802905960.08984</v>
      </c>
      <c r="Q11" s="38">
        <f t="shared" si="2"/>
        <v>503065823977.98853</v>
      </c>
      <c r="R11" s="38">
        <f t="shared" si="2"/>
        <v>501825006767.7074</v>
      </c>
      <c r="S11" s="38">
        <f t="shared" si="2"/>
        <v>500087924785.60602</v>
      </c>
      <c r="T11" s="38">
        <f t="shared" si="2"/>
        <v>498350842803.5047</v>
      </c>
      <c r="U11" s="38">
        <f t="shared" si="2"/>
        <v>496613760821.40332</v>
      </c>
      <c r="V11" s="38">
        <f t="shared" si="2"/>
        <v>494876678839.30194</v>
      </c>
      <c r="W11" s="38">
        <f t="shared" si="2"/>
        <v>492147067313.56006</v>
      </c>
      <c r="X11" s="38">
        <f t="shared" si="2"/>
        <v>490409985331.45874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1445986070754.2209</v>
      </c>
      <c r="E12" s="38">
        <f t="shared" ref="E12:X12" si="3">+E23+E19</f>
        <v>1435752903374.9629</v>
      </c>
      <c r="F12" s="38">
        <f t="shared" si="3"/>
        <v>1425563388942.0034</v>
      </c>
      <c r="G12" s="38">
        <f t="shared" si="3"/>
        <v>1414879791594.0339</v>
      </c>
      <c r="H12" s="38">
        <f t="shared" si="3"/>
        <v>1403519008942.9238</v>
      </c>
      <c r="I12" s="38">
        <f t="shared" si="3"/>
        <v>1391438109569.6687</v>
      </c>
      <c r="J12" s="38">
        <f t="shared" si="3"/>
        <v>1378590619345.6887</v>
      </c>
      <c r="K12" s="38">
        <f t="shared" si="3"/>
        <v>1364421191584.4458</v>
      </c>
      <c r="L12" s="38">
        <f t="shared" si="3"/>
        <v>1350535038719.967</v>
      </c>
      <c r="M12" s="38">
        <f t="shared" si="3"/>
        <v>1337934987892.7812</v>
      </c>
      <c r="N12" s="38">
        <f t="shared" si="3"/>
        <v>1323977463418.2781</v>
      </c>
      <c r="O12" s="38">
        <f t="shared" si="3"/>
        <v>1310324301571.6526</v>
      </c>
      <c r="P12" s="38">
        <f t="shared" si="3"/>
        <v>1298317550647.0789</v>
      </c>
      <c r="Q12" s="38">
        <f t="shared" si="3"/>
        <v>1287730607921.2136</v>
      </c>
      <c r="R12" s="38">
        <f t="shared" si="3"/>
        <v>1276022352272.0198</v>
      </c>
      <c r="S12" s="38">
        <f t="shared" si="3"/>
        <v>1264405336712.6919</v>
      </c>
      <c r="T12" s="38">
        <f t="shared" si="3"/>
        <v>1253119580917.5149</v>
      </c>
      <c r="U12" s="38">
        <f t="shared" si="3"/>
        <v>1242294473429.7847</v>
      </c>
      <c r="V12" s="38">
        <f t="shared" si="3"/>
        <v>1231588157245.6167</v>
      </c>
      <c r="W12" s="38">
        <f t="shared" si="3"/>
        <v>1221544835953.4277</v>
      </c>
      <c r="X12" s="38">
        <f t="shared" si="3"/>
        <v>1211663761600.1526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216966958239.8063</v>
      </c>
      <c r="E13" s="13">
        <f t="shared" ref="E13:X13" si="4">+E14+E15</f>
        <v>216937182353.4971</v>
      </c>
      <c r="F13" s="13">
        <f t="shared" si="4"/>
        <v>214455858494.39594</v>
      </c>
      <c r="G13" s="13">
        <f t="shared" si="4"/>
        <v>214416157312.6503</v>
      </c>
      <c r="H13" s="13">
        <f t="shared" si="4"/>
        <v>214485634380.70514</v>
      </c>
      <c r="I13" s="13">
        <f t="shared" si="4"/>
        <v>214584887335.06918</v>
      </c>
      <c r="J13" s="13">
        <f t="shared" si="4"/>
        <v>214703990880.30603</v>
      </c>
      <c r="K13" s="13">
        <f t="shared" si="4"/>
        <v>214743692062.05167</v>
      </c>
      <c r="L13" s="13">
        <f t="shared" si="4"/>
        <v>214803243834.67007</v>
      </c>
      <c r="M13" s="13">
        <f t="shared" si="4"/>
        <v>214713916175.74243</v>
      </c>
      <c r="N13" s="13">
        <f t="shared" si="4"/>
        <v>212351695861.87811</v>
      </c>
      <c r="O13" s="13">
        <f t="shared" si="4"/>
        <v>212381471748.18735</v>
      </c>
      <c r="P13" s="13">
        <f t="shared" si="4"/>
        <v>211408792795.41968</v>
      </c>
      <c r="Q13" s="13">
        <f t="shared" si="4"/>
        <v>211408792795.41968</v>
      </c>
      <c r="R13" s="13">
        <f t="shared" si="4"/>
        <v>211905057567.23993</v>
      </c>
      <c r="S13" s="13">
        <f t="shared" si="4"/>
        <v>211905057567.23993</v>
      </c>
      <c r="T13" s="13">
        <f t="shared" si="4"/>
        <v>211905057567.23993</v>
      </c>
      <c r="U13" s="13">
        <f t="shared" si="4"/>
        <v>211905057567.23993</v>
      </c>
      <c r="V13" s="13">
        <f t="shared" si="4"/>
        <v>211905057567.23993</v>
      </c>
      <c r="W13" s="13">
        <f t="shared" si="4"/>
        <v>210912528023.59946</v>
      </c>
      <c r="X13" s="13">
        <f t="shared" si="4"/>
        <v>210912528023.59946</v>
      </c>
    </row>
    <row r="14" spans="1:24" ht="15.75">
      <c r="A14" s="8" t="s">
        <v>43</v>
      </c>
      <c r="B14" s="2" t="s">
        <v>27</v>
      </c>
      <c r="C14" s="10"/>
      <c r="D14" s="11">
        <v>35830316525.420898</v>
      </c>
      <c r="E14" s="11">
        <v>35850167116.293701</v>
      </c>
      <c r="F14" s="11">
        <v>33368843257.192535</v>
      </c>
      <c r="G14" s="11">
        <v>33368843257.192535</v>
      </c>
      <c r="H14" s="11">
        <v>33448245620.683773</v>
      </c>
      <c r="I14" s="11">
        <v>33547498575.047817</v>
      </c>
      <c r="J14" s="11">
        <v>33666602120.284676</v>
      </c>
      <c r="K14" s="11">
        <v>33706303302.030293</v>
      </c>
      <c r="L14" s="11">
        <v>33765855074.64872</v>
      </c>
      <c r="M14" s="11">
        <v>33676527415.721081</v>
      </c>
      <c r="N14" s="11">
        <v>33696378006.593887</v>
      </c>
      <c r="O14" s="11">
        <v>33726153892.903103</v>
      </c>
      <c r="P14" s="11">
        <v>32753474940.135445</v>
      </c>
      <c r="Q14" s="11">
        <v>32753474940.135445</v>
      </c>
      <c r="R14" s="11">
        <v>33249739711.955677</v>
      </c>
      <c r="S14" s="11">
        <v>33249739711.955677</v>
      </c>
      <c r="T14" s="11">
        <v>33249739711.955677</v>
      </c>
      <c r="U14" s="11">
        <v>33249739711.955677</v>
      </c>
      <c r="V14" s="11">
        <v>33249739711.955677</v>
      </c>
      <c r="W14" s="11">
        <v>32257210168.315208</v>
      </c>
      <c r="X14" s="11">
        <v>32257210168.315208</v>
      </c>
    </row>
    <row r="15" spans="1:24" ht="15.75">
      <c r="A15" s="8" t="s">
        <v>47</v>
      </c>
      <c r="B15" s="2" t="s">
        <v>6</v>
      </c>
      <c r="C15" s="10"/>
      <c r="D15" s="11">
        <v>181136641714.38541</v>
      </c>
      <c r="E15" s="11">
        <v>181087015237.2034</v>
      </c>
      <c r="F15" s="11">
        <v>181087015237.2034</v>
      </c>
      <c r="G15" s="11">
        <v>181047314055.45776</v>
      </c>
      <c r="H15" s="11">
        <v>181037388760.02136</v>
      </c>
      <c r="I15" s="11">
        <v>181037388760.02136</v>
      </c>
      <c r="J15" s="11">
        <v>181037388760.02136</v>
      </c>
      <c r="K15" s="11">
        <v>181037388760.02136</v>
      </c>
      <c r="L15" s="11">
        <v>181037388760.02136</v>
      </c>
      <c r="M15" s="11">
        <v>181037388760.02136</v>
      </c>
      <c r="N15" s="11">
        <v>178655317855.28424</v>
      </c>
      <c r="O15" s="11">
        <v>178655317855.28424</v>
      </c>
      <c r="P15" s="11">
        <v>178655317855.28424</v>
      </c>
      <c r="Q15" s="11">
        <v>178655317855.28424</v>
      </c>
      <c r="R15" s="11">
        <v>178655317855.28424</v>
      </c>
      <c r="S15" s="11">
        <v>178655317855.28424</v>
      </c>
      <c r="T15" s="11">
        <v>178655317855.28424</v>
      </c>
      <c r="U15" s="11">
        <v>178655317855.28424</v>
      </c>
      <c r="V15" s="11">
        <v>178655317855.28424</v>
      </c>
      <c r="W15" s="11">
        <v>178655317855.28424</v>
      </c>
      <c r="X15" s="11">
        <v>178655317855.28424</v>
      </c>
    </row>
    <row r="16" spans="1:24" ht="15.75">
      <c r="A16" s="15" t="s">
        <v>44</v>
      </c>
      <c r="B16" s="10" t="s">
        <v>11</v>
      </c>
      <c r="C16" s="10"/>
      <c r="D16" s="13">
        <f>+D17+D18</f>
        <v>314233057026.44385</v>
      </c>
      <c r="E16" s="13">
        <f t="shared" ref="E16:X16" si="5">+E17+E18</f>
        <v>312496579036.68677</v>
      </c>
      <c r="F16" s="13">
        <f t="shared" si="5"/>
        <v>310760101046.92969</v>
      </c>
      <c r="G16" s="13">
        <f t="shared" si="5"/>
        <v>309023623057.17261</v>
      </c>
      <c r="H16" s="13">
        <f t="shared" si="5"/>
        <v>307287145067.41547</v>
      </c>
      <c r="I16" s="13">
        <f t="shared" si="5"/>
        <v>305550667077.65839</v>
      </c>
      <c r="J16" s="13">
        <f t="shared" si="5"/>
        <v>303814189087.90131</v>
      </c>
      <c r="K16" s="13">
        <f t="shared" si="5"/>
        <v>302077711098.14417</v>
      </c>
      <c r="L16" s="13">
        <f t="shared" si="5"/>
        <v>300341233108.38708</v>
      </c>
      <c r="M16" s="13">
        <f t="shared" si="5"/>
        <v>298604755118.63</v>
      </c>
      <c r="N16" s="13">
        <f t="shared" si="5"/>
        <v>296868277128.87286</v>
      </c>
      <c r="O16" s="13">
        <f t="shared" si="5"/>
        <v>295131195146.77155</v>
      </c>
      <c r="P16" s="13">
        <f t="shared" si="5"/>
        <v>293394113164.67017</v>
      </c>
      <c r="Q16" s="13">
        <f t="shared" si="5"/>
        <v>291657031182.56885</v>
      </c>
      <c r="R16" s="13">
        <f t="shared" si="5"/>
        <v>289919949200.46747</v>
      </c>
      <c r="S16" s="13">
        <f t="shared" si="5"/>
        <v>288182867218.36609</v>
      </c>
      <c r="T16" s="13">
        <f t="shared" si="5"/>
        <v>286445785236.26477</v>
      </c>
      <c r="U16" s="13">
        <f t="shared" si="5"/>
        <v>284708703254.16339</v>
      </c>
      <c r="V16" s="13">
        <f t="shared" si="5"/>
        <v>282971621272.06201</v>
      </c>
      <c r="W16" s="13">
        <f t="shared" si="5"/>
        <v>281234539289.96063</v>
      </c>
      <c r="X16" s="13">
        <f t="shared" si="5"/>
        <v>279497457307.85931</v>
      </c>
    </row>
    <row r="17" spans="1:24">
      <c r="A17" s="8" t="s">
        <v>45</v>
      </c>
      <c r="B17" s="2" t="s">
        <v>7</v>
      </c>
      <c r="C17" s="2"/>
      <c r="D17" s="14">
        <v>70307391153.387924</v>
      </c>
      <c r="E17" s="14">
        <v>69918866666.466034</v>
      </c>
      <c r="F17" s="14">
        <v>69530342179.544128</v>
      </c>
      <c r="G17" s="14">
        <v>69141817692.622223</v>
      </c>
      <c r="H17" s="14">
        <v>68753293205.700302</v>
      </c>
      <c r="I17" s="14">
        <v>68364768718.778419</v>
      </c>
      <c r="J17" s="14">
        <v>67976244231.856499</v>
      </c>
      <c r="K17" s="14">
        <v>67587719744.934601</v>
      </c>
      <c r="L17" s="14">
        <v>67199195258.012695</v>
      </c>
      <c r="M17" s="14">
        <v>66810670771.090782</v>
      </c>
      <c r="N17" s="14">
        <v>66422146284.168877</v>
      </c>
      <c r="O17" s="14">
        <v>66033486658.295006</v>
      </c>
      <c r="P17" s="14">
        <v>65644827032.421135</v>
      </c>
      <c r="Q17" s="14">
        <v>65256167406.547256</v>
      </c>
      <c r="R17" s="14">
        <v>64867507780.673378</v>
      </c>
      <c r="S17" s="14">
        <v>64478848154.799507</v>
      </c>
      <c r="T17" s="14">
        <v>64090188528.925613</v>
      </c>
      <c r="U17" s="14">
        <v>63701528903.051735</v>
      </c>
      <c r="V17" s="14">
        <v>63312869277.177864</v>
      </c>
      <c r="W17" s="14">
        <v>62924209651.303978</v>
      </c>
      <c r="X17" s="14">
        <v>62535550025.430099</v>
      </c>
    </row>
    <row r="18" spans="1:24">
      <c r="A18" s="8" t="s">
        <v>46</v>
      </c>
      <c r="B18" s="2" t="s">
        <v>62</v>
      </c>
      <c r="C18" s="2"/>
      <c r="D18" s="14">
        <v>243925665873.05591</v>
      </c>
      <c r="E18" s="14">
        <v>242577712370.2207</v>
      </c>
      <c r="F18" s="14">
        <v>241229758867.38556</v>
      </c>
      <c r="G18" s="14">
        <v>239881805364.55035</v>
      </c>
      <c r="H18" s="14">
        <v>238533851861.71515</v>
      </c>
      <c r="I18" s="14">
        <v>237185898358.87997</v>
      </c>
      <c r="J18" s="14">
        <v>235837944856.0448</v>
      </c>
      <c r="K18" s="14">
        <v>234489991353.20959</v>
      </c>
      <c r="L18" s="14">
        <v>233142037850.37439</v>
      </c>
      <c r="M18" s="14">
        <v>231794084347.53922</v>
      </c>
      <c r="N18" s="14">
        <v>230446130844.70401</v>
      </c>
      <c r="O18" s="14">
        <v>229097708488.47656</v>
      </c>
      <c r="P18" s="14">
        <v>227749286132.24905</v>
      </c>
      <c r="Q18" s="14">
        <v>226400863776.02158</v>
      </c>
      <c r="R18" s="14">
        <v>225052441419.79407</v>
      </c>
      <c r="S18" s="14">
        <v>223704019063.56659</v>
      </c>
      <c r="T18" s="14">
        <v>222355596707.33914</v>
      </c>
      <c r="U18" s="14">
        <v>221007174351.11166</v>
      </c>
      <c r="V18" s="14">
        <v>219658751994.88416</v>
      </c>
      <c r="W18" s="14">
        <v>218310329638.65668</v>
      </c>
      <c r="X18" s="14">
        <v>216961907282.4292</v>
      </c>
    </row>
    <row r="19" spans="1:24" ht="15.75">
      <c r="A19" s="15" t="s">
        <v>48</v>
      </c>
      <c r="B19" s="10" t="s">
        <v>12</v>
      </c>
      <c r="C19" s="10"/>
      <c r="D19" s="13">
        <f>+D20+D21+D22</f>
        <v>1431828624612.054</v>
      </c>
      <c r="E19" s="13">
        <f t="shared" ref="E19:X19" si="6">+E20+E21+E22</f>
        <v>1421661706154.1714</v>
      </c>
      <c r="F19" s="13">
        <f t="shared" si="6"/>
        <v>1411532201618.1443</v>
      </c>
      <c r="G19" s="13">
        <f t="shared" si="6"/>
        <v>1400905322412.606</v>
      </c>
      <c r="H19" s="13">
        <f t="shared" si="6"/>
        <v>1389610239007.4517</v>
      </c>
      <c r="I19" s="13">
        <f t="shared" si="6"/>
        <v>1377597487592.0796</v>
      </c>
      <c r="J19" s="13">
        <f t="shared" si="6"/>
        <v>1364816238044.6238</v>
      </c>
      <c r="K19" s="13">
        <f t="shared" si="6"/>
        <v>1350713028991.4739</v>
      </c>
      <c r="L19" s="13">
        <f t="shared" si="6"/>
        <v>1336887992172.1226</v>
      </c>
      <c r="M19" s="13">
        <f t="shared" si="6"/>
        <v>1324339361731.4077</v>
      </c>
      <c r="N19" s="13">
        <f t="shared" si="6"/>
        <v>1310443747446.9832</v>
      </c>
      <c r="O19" s="13">
        <f t="shared" si="6"/>
        <v>1296851573920.5093</v>
      </c>
      <c r="P19" s="13">
        <f t="shared" si="6"/>
        <v>1284906104410.1851</v>
      </c>
      <c r="Q19" s="13">
        <f t="shared" si="6"/>
        <v>1274385114827.075</v>
      </c>
      <c r="R19" s="13">
        <f t="shared" si="6"/>
        <v>1262747358568.4473</v>
      </c>
      <c r="S19" s="13">
        <f t="shared" si="6"/>
        <v>1251207077303.8013</v>
      </c>
      <c r="T19" s="13">
        <f t="shared" si="6"/>
        <v>1240000928320.46</v>
      </c>
      <c r="U19" s="13">
        <f t="shared" si="6"/>
        <v>1229247204012.9233</v>
      </c>
      <c r="V19" s="13">
        <f t="shared" si="6"/>
        <v>1218608506373.2898</v>
      </c>
      <c r="W19" s="13">
        <f t="shared" si="6"/>
        <v>1208615952957.676</v>
      </c>
      <c r="X19" s="13">
        <f t="shared" si="6"/>
        <v>1198785041395.6174</v>
      </c>
    </row>
    <row r="20" spans="1:24" s="16" customFormat="1">
      <c r="A20" s="8" t="s">
        <v>59</v>
      </c>
      <c r="B20" s="2" t="s">
        <v>13</v>
      </c>
      <c r="C20" s="2"/>
      <c r="D20" s="11">
        <v>1226540175830.8848</v>
      </c>
      <c r="E20" s="11">
        <v>1217210769368.5803</v>
      </c>
      <c r="F20" s="11">
        <v>1207892526934.7507</v>
      </c>
      <c r="G20" s="11">
        <v>1198150051418.8699</v>
      </c>
      <c r="H20" s="11">
        <v>1187808439447.6682</v>
      </c>
      <c r="I20" s="11">
        <v>1176760144771.7046</v>
      </c>
      <c r="J20" s="11">
        <v>1165008144130.3174</v>
      </c>
      <c r="K20" s="11">
        <v>1151990886928.426</v>
      </c>
      <c r="L20" s="11">
        <v>1139405254511.8398</v>
      </c>
      <c r="M20" s="11">
        <v>1127921934822.4185</v>
      </c>
      <c r="N20" s="11">
        <v>1115120515504.3779</v>
      </c>
      <c r="O20" s="11">
        <v>1102779389080.363</v>
      </c>
      <c r="P20" s="11">
        <v>1091963535543.0382</v>
      </c>
      <c r="Q20" s="11">
        <v>1082420034608.783</v>
      </c>
      <c r="R20" s="11">
        <v>1071859087361.3168</v>
      </c>
      <c r="S20" s="11">
        <v>1061268002930.6228</v>
      </c>
      <c r="T20" s="11">
        <v>1051112917165.5225</v>
      </c>
      <c r="U20" s="11">
        <v>1041194417035.7791</v>
      </c>
      <c r="V20" s="11">
        <v>1031373732327.7642</v>
      </c>
      <c r="W20" s="11">
        <v>1022091021089.1606</v>
      </c>
      <c r="X20" s="11">
        <v>1013194208003.2715</v>
      </c>
    </row>
    <row r="21" spans="1:24" s="16" customFormat="1">
      <c r="A21" s="8" t="s">
        <v>60</v>
      </c>
      <c r="B21" s="2" t="s">
        <v>14</v>
      </c>
      <c r="C21" s="2"/>
      <c r="D21" s="11">
        <v>196394226081.66092</v>
      </c>
      <c r="E21" s="11">
        <v>195589986703.43643</v>
      </c>
      <c r="F21" s="11">
        <v>194816194994.11459</v>
      </c>
      <c r="G21" s="11">
        <v>193990143810.40112</v>
      </c>
      <c r="H21" s="11">
        <v>193102103313.31845</v>
      </c>
      <c r="I21" s="11">
        <v>192199812166.36703</v>
      </c>
      <c r="J21" s="11">
        <v>191226219119.20471</v>
      </c>
      <c r="K21" s="11">
        <v>190218979841.73608</v>
      </c>
      <c r="L21" s="11">
        <v>189093620819.57495</v>
      </c>
      <c r="M21" s="11">
        <v>188135061194.46448</v>
      </c>
      <c r="N21" s="11">
        <v>187161468147.30215</v>
      </c>
      <c r="O21" s="11">
        <v>186026444782.39349</v>
      </c>
      <c r="P21" s="11">
        <v>185009541162.17725</v>
      </c>
      <c r="Q21" s="11">
        <v>184136170928.69345</v>
      </c>
      <c r="R21" s="11">
        <v>183162577881.53116</v>
      </c>
      <c r="S21" s="11">
        <v>182323426580.14615</v>
      </c>
      <c r="T21" s="11">
        <v>181392786167.41745</v>
      </c>
      <c r="U21" s="11">
        <v>180650815196.3707</v>
      </c>
      <c r="V21" s="11">
        <v>179908092559.28918</v>
      </c>
      <c r="W21" s="11">
        <v>179248447481.04251</v>
      </c>
      <c r="X21" s="11">
        <v>178356106500.68381</v>
      </c>
    </row>
    <row r="22" spans="1:24" s="16" customFormat="1">
      <c r="A22" s="8" t="s">
        <v>61</v>
      </c>
      <c r="B22" s="2" t="s">
        <v>15</v>
      </c>
      <c r="C22" s="2"/>
      <c r="D22" s="11">
        <v>8894222699.5083103</v>
      </c>
      <c r="E22" s="11">
        <v>8860950082.1546326</v>
      </c>
      <c r="F22" s="11">
        <v>8823479689.2790985</v>
      </c>
      <c r="G22" s="11">
        <v>8765127183.335041</v>
      </c>
      <c r="H22" s="11">
        <v>8699696246.4651375</v>
      </c>
      <c r="I22" s="11">
        <v>8637530654.0079918</v>
      </c>
      <c r="J22" s="11">
        <v>8581874795.1018219</v>
      </c>
      <c r="K22" s="11">
        <v>8503162221.3118486</v>
      </c>
      <c r="L22" s="11">
        <v>8389116840.7078829</v>
      </c>
      <c r="M22" s="11">
        <v>8282365714.5249329</v>
      </c>
      <c r="N22" s="11">
        <v>8161763795.3030767</v>
      </c>
      <c r="O22" s="11">
        <v>8045740057.7526426</v>
      </c>
      <c r="P22" s="11">
        <v>7933027704.9698467</v>
      </c>
      <c r="Q22" s="11">
        <v>7828909289.5985632</v>
      </c>
      <c r="R22" s="11">
        <v>7725693325.599453</v>
      </c>
      <c r="S22" s="11">
        <v>7615647793.0322762</v>
      </c>
      <c r="T22" s="11">
        <v>7495224987.5199261</v>
      </c>
      <c r="U22" s="11">
        <v>7401971780.7737093</v>
      </c>
      <c r="V22" s="11">
        <v>7326681486.2366915</v>
      </c>
      <c r="W22" s="11">
        <v>7276484387.4728804</v>
      </c>
      <c r="X22" s="11">
        <v>7234726891.662096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14157446142.16711</v>
      </c>
      <c r="E23" s="13">
        <f t="shared" ref="E23:X23" si="7">+E24+E25+E26+E27+E28+E29+E30+E31+E32+E33</f>
        <v>14091197220.791483</v>
      </c>
      <c r="F23" s="13">
        <f t="shared" si="7"/>
        <v>14031187323.859196</v>
      </c>
      <c r="G23" s="13">
        <f t="shared" si="7"/>
        <v>13974469181.428089</v>
      </c>
      <c r="H23" s="13">
        <f t="shared" si="7"/>
        <v>13908769935.472248</v>
      </c>
      <c r="I23" s="13">
        <f t="shared" si="7"/>
        <v>13840621977.589035</v>
      </c>
      <c r="J23" s="13">
        <f t="shared" si="7"/>
        <v>13774381301.064863</v>
      </c>
      <c r="K23" s="13">
        <f t="shared" si="7"/>
        <v>13708162592.971952</v>
      </c>
      <c r="L23" s="13">
        <f t="shared" si="7"/>
        <v>13647046547.844465</v>
      </c>
      <c r="M23" s="13">
        <f t="shared" si="7"/>
        <v>13595626161.373474</v>
      </c>
      <c r="N23" s="13">
        <f t="shared" si="7"/>
        <v>13533715971.294937</v>
      </c>
      <c r="O23" s="13">
        <f t="shared" si="7"/>
        <v>13472727651.143431</v>
      </c>
      <c r="P23" s="13">
        <f t="shared" si="7"/>
        <v>13411446236.893694</v>
      </c>
      <c r="Q23" s="13">
        <f t="shared" si="7"/>
        <v>13345493094.138758</v>
      </c>
      <c r="R23" s="13">
        <f t="shared" si="7"/>
        <v>13274993703.572599</v>
      </c>
      <c r="S23" s="13">
        <f t="shared" si="7"/>
        <v>13198259408.890522</v>
      </c>
      <c r="T23" s="13">
        <f t="shared" si="7"/>
        <v>13118652597.054903</v>
      </c>
      <c r="U23" s="13">
        <f t="shared" si="7"/>
        <v>13047269416.861217</v>
      </c>
      <c r="V23" s="13">
        <f t="shared" si="7"/>
        <v>12979650872.326941</v>
      </c>
      <c r="W23" s="13">
        <f t="shared" si="7"/>
        <v>12928882995.751637</v>
      </c>
      <c r="X23" s="13">
        <f t="shared" si="7"/>
        <v>12878720204.535139</v>
      </c>
    </row>
    <row r="24" spans="1:24" s="16" customFormat="1" ht="15.75">
      <c r="A24" s="8" t="s">
        <v>49</v>
      </c>
      <c r="B24" s="18" t="s">
        <v>17</v>
      </c>
      <c r="C24" s="18"/>
      <c r="D24" s="11">
        <v>828889212.97211528</v>
      </c>
      <c r="E24" s="11">
        <v>824831768.84056151</v>
      </c>
      <c r="F24" s="11">
        <v>822562499.28519571</v>
      </c>
      <c r="G24" s="11">
        <v>817421647.72464597</v>
      </c>
      <c r="H24" s="11">
        <v>807724581.2409755</v>
      </c>
      <c r="I24" s="11">
        <v>797524540.37311351</v>
      </c>
      <c r="J24" s="11">
        <v>787703184.48451221</v>
      </c>
      <c r="K24" s="11">
        <v>777612136.33290553</v>
      </c>
      <c r="L24" s="11">
        <v>767807856.90443397</v>
      </c>
      <c r="M24" s="11">
        <v>759342869.71727443</v>
      </c>
      <c r="N24" s="11">
        <v>750483183.67117023</v>
      </c>
      <c r="O24" s="11">
        <v>741168044.76406753</v>
      </c>
      <c r="P24" s="11">
        <v>730621870.85557687</v>
      </c>
      <c r="Q24" s="11">
        <v>719558201.98460209</v>
      </c>
      <c r="R24" s="11">
        <v>707744450.87223709</v>
      </c>
      <c r="S24" s="11">
        <v>695757405.6888696</v>
      </c>
      <c r="T24" s="11">
        <v>683713472.83344531</v>
      </c>
      <c r="U24" s="11">
        <v>672349534.57573497</v>
      </c>
      <c r="V24" s="11">
        <v>663832608.94398773</v>
      </c>
      <c r="W24" s="11">
        <v>656496417.42131484</v>
      </c>
      <c r="X24" s="11">
        <v>650144823.50468075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13328556929.194996</v>
      </c>
      <c r="E27" s="11">
        <v>13266365451.950922</v>
      </c>
      <c r="F27" s="11">
        <v>13208624824.573999</v>
      </c>
      <c r="G27" s="11">
        <v>13157047533.703444</v>
      </c>
      <c r="H27" s="11">
        <v>13101045354.231272</v>
      </c>
      <c r="I27" s="11">
        <v>13043097437.215921</v>
      </c>
      <c r="J27" s="11">
        <v>12986678116.580351</v>
      </c>
      <c r="K27" s="11">
        <v>12930550456.639048</v>
      </c>
      <c r="L27" s="11">
        <v>12879238690.940031</v>
      </c>
      <c r="M27" s="11">
        <v>12836283291.6562</v>
      </c>
      <c r="N27" s="11">
        <v>12783232787.623768</v>
      </c>
      <c r="O27" s="11">
        <v>12731559606.379364</v>
      </c>
      <c r="P27" s="11">
        <v>12680824366.038116</v>
      </c>
      <c r="Q27" s="11">
        <v>12625934892.154156</v>
      </c>
      <c r="R27" s="11">
        <v>12567249252.700363</v>
      </c>
      <c r="S27" s="11">
        <v>12502502003.201653</v>
      </c>
      <c r="T27" s="11">
        <v>12434939124.221458</v>
      </c>
      <c r="U27" s="11">
        <v>12374919882.285482</v>
      </c>
      <c r="V27" s="11">
        <v>12315818263.382954</v>
      </c>
      <c r="W27" s="11">
        <v>12272386578.330322</v>
      </c>
      <c r="X27" s="11">
        <v>12228575381.030458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104315513476.7193</v>
      </c>
      <c r="E35" s="11">
        <v>114465296041.8187</v>
      </c>
      <c r="F35" s="11">
        <v>121402434711.8864</v>
      </c>
      <c r="G35" s="11">
        <v>121736762530.54379</v>
      </c>
      <c r="H35" s="11">
        <v>118876547697.554</v>
      </c>
      <c r="I35" s="11">
        <v>123574147965.4164</v>
      </c>
      <c r="J35" s="11">
        <v>123329672111.03</v>
      </c>
      <c r="K35" s="11">
        <v>131186921064.713</v>
      </c>
      <c r="L35" s="11">
        <v>131572682976.0305</v>
      </c>
      <c r="M35" s="11">
        <v>123717191006.83791</v>
      </c>
      <c r="N35" s="11">
        <v>128278574764.08839</v>
      </c>
      <c r="O35" s="11">
        <v>132632652467.2903</v>
      </c>
      <c r="P35" s="11">
        <v>120887172490.03239</v>
      </c>
      <c r="Q35" s="11">
        <v>111512009541.9543</v>
      </c>
      <c r="R35" s="11">
        <v>131903772138.0304</v>
      </c>
      <c r="S35" s="11">
        <v>145513489651.87219</v>
      </c>
      <c r="T35" s="11">
        <v>159878798323.30191</v>
      </c>
      <c r="U35" s="11">
        <v>173873914931.58929</v>
      </c>
      <c r="V35" s="11">
        <v>181180111539.91821</v>
      </c>
      <c r="W35" s="11">
        <v>175224062854.81049</v>
      </c>
      <c r="X35" s="11">
        <v>172850858929.31381</v>
      </c>
    </row>
    <row r="36" spans="1:24" ht="15.75">
      <c r="A36" s="25">
        <v>5</v>
      </c>
      <c r="B36" s="9" t="s">
        <v>9</v>
      </c>
      <c r="C36" s="10"/>
      <c r="D36" s="11">
        <v>19685177</v>
      </c>
      <c r="E36" s="11">
        <v>20162745</v>
      </c>
      <c r="F36" s="11">
        <v>20635232.999999993</v>
      </c>
      <c r="G36" s="11">
        <v>21103592.000000004</v>
      </c>
      <c r="H36" s="11">
        <v>21569680</v>
      </c>
      <c r="I36" s="11">
        <v>22034909</v>
      </c>
      <c r="J36" s="11">
        <v>22499248</v>
      </c>
      <c r="K36" s="11">
        <v>22962220.999999996</v>
      </c>
      <c r="L36" s="11">
        <v>23424338.000000004</v>
      </c>
      <c r="M36" s="11">
        <v>23886213</v>
      </c>
      <c r="N36" s="11">
        <v>24348304.000000004</v>
      </c>
      <c r="O36" s="11">
        <v>24810691</v>
      </c>
      <c r="P36" s="11">
        <v>25273336.000000004</v>
      </c>
      <c r="Q36" s="11">
        <v>25736393.000000004</v>
      </c>
      <c r="R36" s="11">
        <v>26199993.999999996</v>
      </c>
      <c r="S36" s="11">
        <v>26664122</v>
      </c>
      <c r="T36" s="11">
        <v>27128721.000000004</v>
      </c>
      <c r="U36" s="11">
        <v>27593426.999999996</v>
      </c>
      <c r="V36" s="11">
        <v>28057485</v>
      </c>
      <c r="W36" s="11">
        <v>28519912.999999996</v>
      </c>
      <c r="X36" s="11">
        <v>28979856.999999996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173732.12873538359</v>
      </c>
      <c r="E39" s="11">
        <f t="shared" si="8"/>
        <v>171035.6775334602</v>
      </c>
      <c r="F39" s="11">
        <f t="shared" si="8"/>
        <v>168323.01832212851</v>
      </c>
      <c r="G39" s="11">
        <f t="shared" si="8"/>
        <v>165680.10307687894</v>
      </c>
      <c r="H39" s="11">
        <f t="shared" si="8"/>
        <v>163268.41684034857</v>
      </c>
      <c r="I39" s="11">
        <f t="shared" si="8"/>
        <v>159778.03548625635</v>
      </c>
      <c r="J39" s="11">
        <f t="shared" si="8"/>
        <v>157811.71481354733</v>
      </c>
      <c r="K39" s="11">
        <f t="shared" si="8"/>
        <v>156071.27583606521</v>
      </c>
      <c r="L39" s="11">
        <f t="shared" si="8"/>
        <v>154406.15115779609</v>
      </c>
      <c r="M39" s="11">
        <f t="shared" si="8"/>
        <v>152672.73541252414</v>
      </c>
      <c r="N39" s="11">
        <f t="shared" si="8"/>
        <v>150748.62117209518</v>
      </c>
      <c r="O39" s="11">
        <f t="shared" si="8"/>
        <v>149608.32476325636</v>
      </c>
      <c r="P39" s="11">
        <f t="shared" si="8"/>
        <v>148274.48800894246</v>
      </c>
      <c r="Q39" s="11">
        <f t="shared" si="8"/>
        <v>146359.62923438888</v>
      </c>
      <c r="R39" s="11">
        <f t="shared" si="8"/>
        <v>144771.31302578701</v>
      </c>
      <c r="S39" s="11">
        <f t="shared" si="8"/>
        <v>143533.47966244529</v>
      </c>
      <c r="T39" s="11">
        <f t="shared" si="8"/>
        <v>141072.80050131204</v>
      </c>
      <c r="U39" s="11">
        <f t="shared" si="8"/>
        <v>140667.87162837668</v>
      </c>
      <c r="V39" s="11">
        <f t="shared" si="8"/>
        <v>140260.73226666285</v>
      </c>
      <c r="W39" s="11">
        <f t="shared" si="8"/>
        <v>139878.73839774571</v>
      </c>
      <c r="X39" s="11">
        <f t="shared" si="8"/>
        <v>139498.59731121318</v>
      </c>
    </row>
    <row r="40" spans="1:24" ht="15.75">
      <c r="B40" s="20" t="s">
        <v>5</v>
      </c>
      <c r="C40" s="7"/>
      <c r="D40" s="11">
        <f t="shared" ref="D40:X40" si="9">+D8/D36</f>
        <v>25171.690788852629</v>
      </c>
      <c r="E40" s="11">
        <f t="shared" si="9"/>
        <v>24724.696691202862</v>
      </c>
      <c r="F40" s="11">
        <f t="shared" si="9"/>
        <v>24622.898676252622</v>
      </c>
      <c r="G40" s="11">
        <f t="shared" si="9"/>
        <v>24430.52992321847</v>
      </c>
      <c r="H40" s="11">
        <f t="shared" si="9"/>
        <v>24002.053181106523</v>
      </c>
      <c r="I40" s="11">
        <f t="shared" si="9"/>
        <v>23596.97117514865</v>
      </c>
      <c r="J40" s="11">
        <f t="shared" si="9"/>
        <v>23141.522185941598</v>
      </c>
      <c r="K40" s="11">
        <f t="shared" si="9"/>
        <v>22928.298107578808</v>
      </c>
      <c r="L40" s="11">
        <f t="shared" si="9"/>
        <v>22777.047647636027</v>
      </c>
      <c r="M40" s="11">
        <f t="shared" si="9"/>
        <v>22437.047377362502</v>
      </c>
      <c r="N40" s="11">
        <f t="shared" si="9"/>
        <v>22131.409670477515</v>
      </c>
      <c r="O40" s="11">
        <f t="shared" si="9"/>
        <v>21967.469989577981</v>
      </c>
      <c r="P40" s="11">
        <f t="shared" si="9"/>
        <v>21598.183140003632</v>
      </c>
      <c r="Q40" s="11">
        <f t="shared" si="9"/>
        <v>20914.951618932995</v>
      </c>
      <c r="R40" s="11">
        <f t="shared" si="9"/>
        <v>20537.635977676102</v>
      </c>
      <c r="S40" s="11">
        <f t="shared" si="9"/>
        <v>20480.755683059866</v>
      </c>
      <c r="T40" s="11">
        <f t="shared" si="9"/>
        <v>20732.463716827875</v>
      </c>
      <c r="U40" s="11">
        <f t="shared" si="9"/>
        <v>21306.494651070017</v>
      </c>
      <c r="V40" s="11">
        <f t="shared" si="9"/>
        <v>21766.010820552707</v>
      </c>
      <c r="W40" s="11">
        <f t="shared" si="9"/>
        <v>22047.585744164488</v>
      </c>
      <c r="X40" s="11">
        <f t="shared" si="9"/>
        <v>22232.639274777386</v>
      </c>
    </row>
    <row r="41" spans="1:24" ht="15.75">
      <c r="B41" s="20" t="s">
        <v>38</v>
      </c>
      <c r="C41" s="7"/>
      <c r="D41" s="37">
        <f>+D9/D36</f>
        <v>48120.087015448604</v>
      </c>
      <c r="E41" s="37">
        <f t="shared" ref="E41:X41" si="10">+E9/E36</f>
        <v>48844.754653058058</v>
      </c>
      <c r="F41" s="37">
        <f t="shared" si="10"/>
        <v>49163.782281362975</v>
      </c>
      <c r="G41" s="37">
        <f t="shared" si="10"/>
        <v>49401.722230279447</v>
      </c>
      <c r="H41" s="37">
        <f t="shared" si="10"/>
        <v>50007.191136003654</v>
      </c>
      <c r="I41" s="37">
        <f t="shared" si="10"/>
        <v>49429.008108724644</v>
      </c>
      <c r="J41" s="37">
        <f t="shared" si="10"/>
        <v>50351.427870939362</v>
      </c>
      <c r="K41" s="37">
        <f t="shared" si="10"/>
        <v>51215.249799004225</v>
      </c>
      <c r="L41" s="37">
        <f t="shared" si="10"/>
        <v>51982.049422099022</v>
      </c>
      <c r="M41" s="37">
        <f t="shared" si="10"/>
        <v>52732.667393624455</v>
      </c>
      <c r="N41" s="37">
        <f t="shared" si="10"/>
        <v>53326.65178094765</v>
      </c>
      <c r="O41" s="37">
        <f t="shared" si="10"/>
        <v>54372.562146656768</v>
      </c>
      <c r="P41" s="37">
        <f t="shared" si="10"/>
        <v>55331.530415452806</v>
      </c>
      <c r="Q41" s="37">
        <f t="shared" si="10"/>
        <v>55862.415955898468</v>
      </c>
      <c r="R41" s="37">
        <f t="shared" si="10"/>
        <v>56376.892079391924</v>
      </c>
      <c r="S41" s="37">
        <f t="shared" si="10"/>
        <v>56877.911941760554</v>
      </c>
      <c r="T41" s="37">
        <f t="shared" si="10"/>
        <v>55778.855108992742</v>
      </c>
      <c r="U41" s="37">
        <f t="shared" si="10"/>
        <v>56342.447351378432</v>
      </c>
      <c r="V41" s="37">
        <f t="shared" si="10"/>
        <v>56961.592725381321</v>
      </c>
      <c r="W41" s="37">
        <f t="shared" si="10"/>
        <v>57743.595469694003</v>
      </c>
      <c r="X41" s="37">
        <f t="shared" si="10"/>
        <v>58532.964739346302</v>
      </c>
    </row>
    <row r="42" spans="1:24" ht="15.75">
      <c r="B42" s="20" t="s">
        <v>10</v>
      </c>
      <c r="C42" s="9"/>
      <c r="D42" s="11">
        <f t="shared" ref="D42:X42" si="11">+D10/D36</f>
        <v>100440.35093108237</v>
      </c>
      <c r="E42" s="11">
        <f t="shared" si="11"/>
        <v>97466.226189199268</v>
      </c>
      <c r="F42" s="11">
        <f t="shared" si="11"/>
        <v>94536.337364512903</v>
      </c>
      <c r="G42" s="11">
        <f t="shared" si="11"/>
        <v>91847.850923381018</v>
      </c>
      <c r="H42" s="11">
        <f t="shared" si="11"/>
        <v>89259.172523238376</v>
      </c>
      <c r="I42" s="11">
        <f t="shared" si="11"/>
        <v>86752.056202383057</v>
      </c>
      <c r="J42" s="11">
        <f t="shared" si="11"/>
        <v>84318.764756666351</v>
      </c>
      <c r="K42" s="11">
        <f t="shared" si="11"/>
        <v>81927.727929482164</v>
      </c>
      <c r="L42" s="11">
        <f t="shared" si="11"/>
        <v>79647.05408806105</v>
      </c>
      <c r="M42" s="11">
        <f t="shared" si="11"/>
        <v>77503.020641537179</v>
      </c>
      <c r="N42" s="11">
        <f t="shared" si="11"/>
        <v>75290.559720670019</v>
      </c>
      <c r="O42" s="11">
        <f t="shared" si="11"/>
        <v>73268.292627021612</v>
      </c>
      <c r="P42" s="11">
        <f t="shared" si="11"/>
        <v>71344.77445348601</v>
      </c>
      <c r="Q42" s="11">
        <f t="shared" si="11"/>
        <v>69582.261659557422</v>
      </c>
      <c r="R42" s="11">
        <f t="shared" si="11"/>
        <v>67856.784968718988</v>
      </c>
      <c r="S42" s="11">
        <f t="shared" si="11"/>
        <v>66174.812037624855</v>
      </c>
      <c r="T42" s="11">
        <f t="shared" si="11"/>
        <v>64561.481675491421</v>
      </c>
      <c r="U42" s="11">
        <f t="shared" si="11"/>
        <v>63018.929625928242</v>
      </c>
      <c r="V42" s="11">
        <f t="shared" si="11"/>
        <v>61533.128720728841</v>
      </c>
      <c r="W42" s="11">
        <f t="shared" si="11"/>
        <v>60087.557183887206</v>
      </c>
      <c r="X42" s="11">
        <f t="shared" si="11"/>
        <v>58732.993297089473</v>
      </c>
    </row>
    <row r="43" spans="1:24" ht="15.75">
      <c r="B43" s="26" t="s">
        <v>32</v>
      </c>
      <c r="C43" s="9"/>
      <c r="D43" s="11">
        <f t="shared" ref="D43:X43" si="12">+D11/D36</f>
        <v>26984.772108792829</v>
      </c>
      <c r="E43" s="11">
        <f t="shared" si="12"/>
        <v>26258.019996294344</v>
      </c>
      <c r="F43" s="11">
        <f t="shared" si="12"/>
        <v>25452.388133505727</v>
      </c>
      <c r="G43" s="11">
        <f t="shared" si="12"/>
        <v>24803.350082290388</v>
      </c>
      <c r="H43" s="11">
        <f t="shared" si="12"/>
        <v>24190.102933753333</v>
      </c>
      <c r="I43" s="11">
        <f t="shared" si="12"/>
        <v>23605.069320355604</v>
      </c>
      <c r="J43" s="11">
        <f t="shared" si="12"/>
        <v>23046.022692323197</v>
      </c>
      <c r="K43" s="11">
        <f t="shared" si="12"/>
        <v>22507.465769979128</v>
      </c>
      <c r="L43" s="11">
        <f t="shared" si="12"/>
        <v>21991.847835488756</v>
      </c>
      <c r="M43" s="11">
        <f t="shared" si="12"/>
        <v>21490.165531655119</v>
      </c>
      <c r="N43" s="11">
        <f t="shared" si="12"/>
        <v>20913.98123625986</v>
      </c>
      <c r="O43" s="11">
        <f t="shared" si="12"/>
        <v>20455.402346309453</v>
      </c>
      <c r="P43" s="11">
        <f t="shared" si="12"/>
        <v>19973.734609474974</v>
      </c>
      <c r="Q43" s="11">
        <f t="shared" si="12"/>
        <v>19546.865948852603</v>
      </c>
      <c r="R43" s="11">
        <f t="shared" si="12"/>
        <v>19153.630598835538</v>
      </c>
      <c r="S43" s="11">
        <f t="shared" si="12"/>
        <v>18755.086883626096</v>
      </c>
      <c r="T43" s="11">
        <f t="shared" si="12"/>
        <v>18369.861329013802</v>
      </c>
      <c r="U43" s="11">
        <f t="shared" si="12"/>
        <v>17997.538356558733</v>
      </c>
      <c r="V43" s="11">
        <f t="shared" si="12"/>
        <v>17637.955748325337</v>
      </c>
      <c r="W43" s="11">
        <f t="shared" si="12"/>
        <v>17256.26117139839</v>
      </c>
      <c r="X43" s="11">
        <f t="shared" si="12"/>
        <v>16922.443245025632</v>
      </c>
    </row>
    <row r="44" spans="1:24" ht="15.75">
      <c r="B44" s="26" t="s">
        <v>33</v>
      </c>
      <c r="C44" s="9"/>
      <c r="D44" s="11">
        <f t="shared" ref="D44:X44" si="13">+D12/D36</f>
        <v>73455.578822289535</v>
      </c>
      <c r="E44" s="11">
        <f t="shared" si="13"/>
        <v>71208.206192904923</v>
      </c>
      <c r="F44" s="11">
        <f t="shared" si="13"/>
        <v>69083.94923100718</v>
      </c>
      <c r="G44" s="11">
        <f t="shared" si="13"/>
        <v>67044.500841090645</v>
      </c>
      <c r="H44" s="11">
        <f t="shared" si="13"/>
        <v>65069.069589485051</v>
      </c>
      <c r="I44" s="11">
        <f t="shared" si="13"/>
        <v>63146.986882027457</v>
      </c>
      <c r="J44" s="11">
        <f t="shared" si="13"/>
        <v>61272.742064343161</v>
      </c>
      <c r="K44" s="11">
        <f t="shared" si="13"/>
        <v>59420.262159503036</v>
      </c>
      <c r="L44" s="11">
        <f t="shared" si="13"/>
        <v>57655.206252572294</v>
      </c>
      <c r="M44" s="11">
        <f t="shared" si="13"/>
        <v>56012.855109882061</v>
      </c>
      <c r="N44" s="11">
        <f t="shared" si="13"/>
        <v>54376.578484410158</v>
      </c>
      <c r="O44" s="11">
        <f t="shared" si="13"/>
        <v>52812.890280712156</v>
      </c>
      <c r="P44" s="11">
        <f t="shared" si="13"/>
        <v>51371.039844011044</v>
      </c>
      <c r="Q44" s="11">
        <f t="shared" si="13"/>
        <v>50035.395710704812</v>
      </c>
      <c r="R44" s="11">
        <f t="shared" si="13"/>
        <v>48703.154369883443</v>
      </c>
      <c r="S44" s="11">
        <f t="shared" si="13"/>
        <v>47419.725153998763</v>
      </c>
      <c r="T44" s="11">
        <f t="shared" si="13"/>
        <v>46191.620346477619</v>
      </c>
      <c r="U44" s="11">
        <f t="shared" si="13"/>
        <v>45021.391269369509</v>
      </c>
      <c r="V44" s="11">
        <f t="shared" si="13"/>
        <v>43895.172972403503</v>
      </c>
      <c r="W44" s="11">
        <f t="shared" si="13"/>
        <v>42831.296012488812</v>
      </c>
      <c r="X44" s="11">
        <f t="shared" si="13"/>
        <v>41810.550052063845</v>
      </c>
    </row>
    <row r="45" spans="1:24" ht="15.75">
      <c r="B45" s="10" t="s">
        <v>31</v>
      </c>
      <c r="C45" s="9"/>
      <c r="D45" s="11">
        <f t="shared" ref="D45:X45" si="14">+D13/D36</f>
        <v>11021.844418254726</v>
      </c>
      <c r="E45" s="11">
        <f t="shared" si="14"/>
        <v>10759.307939147031</v>
      </c>
      <c r="F45" s="11">
        <f t="shared" si="14"/>
        <v>10392.703513180395</v>
      </c>
      <c r="G45" s="11">
        <f t="shared" si="14"/>
        <v>10160.173553044915</v>
      </c>
      <c r="H45" s="11">
        <f t="shared" si="14"/>
        <v>9943.8486978344208</v>
      </c>
      <c r="I45" s="11">
        <f t="shared" si="14"/>
        <v>9738.405878375499</v>
      </c>
      <c r="J45" s="11">
        <f t="shared" si="14"/>
        <v>9542.7185335397007</v>
      </c>
      <c r="K45" s="11">
        <f t="shared" si="14"/>
        <v>9352.0436051047363</v>
      </c>
      <c r="L45" s="11">
        <f t="shared" si="14"/>
        <v>9170.0881294775554</v>
      </c>
      <c r="M45" s="11">
        <f t="shared" si="14"/>
        <v>8989.031294987717</v>
      </c>
      <c r="N45" s="11">
        <f t="shared" si="14"/>
        <v>8721.4163196696609</v>
      </c>
      <c r="O45" s="11">
        <f t="shared" si="14"/>
        <v>8560.0788687500626</v>
      </c>
      <c r="P45" s="11">
        <f t="shared" si="14"/>
        <v>8364.8946381838814</v>
      </c>
      <c r="Q45" s="11">
        <f t="shared" si="14"/>
        <v>8214.3909131096825</v>
      </c>
      <c r="R45" s="11">
        <f t="shared" si="14"/>
        <v>8087.9811486689641</v>
      </c>
      <c r="S45" s="11">
        <f t="shared" si="14"/>
        <v>7947.1980201425695</v>
      </c>
      <c r="T45" s="11">
        <f t="shared" si="14"/>
        <v>7811.0964968543822</v>
      </c>
      <c r="U45" s="11">
        <f t="shared" si="14"/>
        <v>7679.548378214854</v>
      </c>
      <c r="V45" s="11">
        <f t="shared" si="14"/>
        <v>7552.5321520171865</v>
      </c>
      <c r="W45" s="11">
        <f t="shared" si="14"/>
        <v>7395.272489912556</v>
      </c>
      <c r="X45" s="11">
        <f t="shared" si="14"/>
        <v>7277.9009235138556</v>
      </c>
    </row>
    <row r="46" spans="1:24" ht="15.75">
      <c r="B46" s="10" t="s">
        <v>11</v>
      </c>
      <c r="C46" s="9"/>
      <c r="D46" s="11">
        <f t="shared" ref="D46:X46" si="15">+D16/D36</f>
        <v>15962.927690538107</v>
      </c>
      <c r="E46" s="11">
        <f t="shared" si="15"/>
        <v>15498.712057147317</v>
      </c>
      <c r="F46" s="11">
        <f t="shared" si="15"/>
        <v>15059.684620325334</v>
      </c>
      <c r="G46" s="11">
        <f t="shared" si="15"/>
        <v>14643.176529245475</v>
      </c>
      <c r="H46" s="11">
        <f t="shared" si="15"/>
        <v>14246.254235918914</v>
      </c>
      <c r="I46" s="11">
        <f t="shared" si="15"/>
        <v>13866.663441980105</v>
      </c>
      <c r="J46" s="11">
        <f t="shared" si="15"/>
        <v>13503.304158783498</v>
      </c>
      <c r="K46" s="11">
        <f t="shared" si="15"/>
        <v>13155.422164874391</v>
      </c>
      <c r="L46" s="11">
        <f t="shared" si="15"/>
        <v>12821.759706011202</v>
      </c>
      <c r="M46" s="11">
        <f t="shared" si="15"/>
        <v>12501.134236667403</v>
      </c>
      <c r="N46" s="11">
        <f t="shared" si="15"/>
        <v>12192.5649165902</v>
      </c>
      <c r="O46" s="11">
        <f t="shared" si="15"/>
        <v>11895.323477559394</v>
      </c>
      <c r="P46" s="11">
        <f t="shared" si="15"/>
        <v>11608.839971291092</v>
      </c>
      <c r="Q46" s="11">
        <f t="shared" si="15"/>
        <v>11332.475035742918</v>
      </c>
      <c r="R46" s="11">
        <f t="shared" si="15"/>
        <v>11065.649450166573</v>
      </c>
      <c r="S46" s="11">
        <f t="shared" si="15"/>
        <v>10807.888863483526</v>
      </c>
      <c r="T46" s="11">
        <f t="shared" si="15"/>
        <v>10558.764832159421</v>
      </c>
      <c r="U46" s="11">
        <f t="shared" si="15"/>
        <v>10317.98997834388</v>
      </c>
      <c r="V46" s="11">
        <f t="shared" si="15"/>
        <v>10085.423596308152</v>
      </c>
      <c r="W46" s="11">
        <f t="shared" si="15"/>
        <v>9860.9886814858328</v>
      </c>
      <c r="X46" s="11">
        <f t="shared" si="15"/>
        <v>9644.5423215117771</v>
      </c>
    </row>
    <row r="47" spans="1:24" ht="15.75">
      <c r="B47" s="10" t="s">
        <v>12</v>
      </c>
      <c r="C47" s="9"/>
      <c r="D47" s="11">
        <f t="shared" ref="D47:X47" si="16">+D19/D36</f>
        <v>72736.385586578879</v>
      </c>
      <c r="E47" s="11">
        <f t="shared" si="16"/>
        <v>70509.333235835264</v>
      </c>
      <c r="F47" s="11">
        <f t="shared" si="16"/>
        <v>68403.98659991601</v>
      </c>
      <c r="G47" s="11">
        <f t="shared" si="16"/>
        <v>66382.316451749342</v>
      </c>
      <c r="H47" s="11">
        <f t="shared" si="16"/>
        <v>64424.239905619906</v>
      </c>
      <c r="I47" s="11">
        <f t="shared" si="16"/>
        <v>62518.864388869479</v>
      </c>
      <c r="J47" s="11">
        <f t="shared" si="16"/>
        <v>60660.526878259385</v>
      </c>
      <c r="K47" s="11">
        <f t="shared" si="16"/>
        <v>58823.274499077161</v>
      </c>
      <c r="L47" s="11">
        <f t="shared" si="16"/>
        <v>57072.605090146935</v>
      </c>
      <c r="M47" s="11">
        <f t="shared" si="16"/>
        <v>55443.672118782823</v>
      </c>
      <c r="N47" s="11">
        <f t="shared" si="16"/>
        <v>53820.740345897728</v>
      </c>
      <c r="O47" s="11">
        <f t="shared" si="16"/>
        <v>52269.869223735419</v>
      </c>
      <c r="P47" s="11">
        <f t="shared" si="16"/>
        <v>50840.383889573772</v>
      </c>
      <c r="Q47" s="11">
        <f t="shared" si="16"/>
        <v>49516.850120647243</v>
      </c>
      <c r="R47" s="11">
        <f t="shared" si="16"/>
        <v>48196.475104858706</v>
      </c>
      <c r="S47" s="11">
        <f t="shared" si="16"/>
        <v>46924.743192511691</v>
      </c>
      <c r="T47" s="11">
        <f t="shared" si="16"/>
        <v>45708.049720458985</v>
      </c>
      <c r="U47" s="11">
        <f t="shared" si="16"/>
        <v>44548.551508767778</v>
      </c>
      <c r="V47" s="11">
        <f t="shared" si="16"/>
        <v>43432.563765900253</v>
      </c>
      <c r="W47" s="11">
        <f t="shared" si="16"/>
        <v>42377.967736355866</v>
      </c>
      <c r="X47" s="11">
        <f t="shared" si="16"/>
        <v>41366.147576077325</v>
      </c>
    </row>
    <row r="48" spans="1:24" ht="15.75">
      <c r="B48" s="10" t="s">
        <v>16</v>
      </c>
      <c r="C48" s="9"/>
      <c r="D48" s="11">
        <f t="shared" ref="D48:X48" si="17">+D23/D36</f>
        <v>719.19323571066241</v>
      </c>
      <c r="E48" s="11">
        <f t="shared" si="17"/>
        <v>698.87295706965904</v>
      </c>
      <c r="F48" s="11">
        <f t="shared" si="17"/>
        <v>679.96263109116342</v>
      </c>
      <c r="G48" s="11">
        <f t="shared" si="17"/>
        <v>662.18438934130677</v>
      </c>
      <c r="H48" s="11">
        <f t="shared" si="17"/>
        <v>644.82968386514074</v>
      </c>
      <c r="I48" s="11">
        <f t="shared" si="17"/>
        <v>628.12249315797192</v>
      </c>
      <c r="J48" s="11">
        <f t="shared" si="17"/>
        <v>612.2151860837688</v>
      </c>
      <c r="K48" s="11">
        <f t="shared" si="17"/>
        <v>596.98766042587761</v>
      </c>
      <c r="L48" s="11">
        <f t="shared" si="17"/>
        <v>582.60116242535707</v>
      </c>
      <c r="M48" s="11">
        <f t="shared" si="17"/>
        <v>569.1829910992368</v>
      </c>
      <c r="N48" s="11">
        <f t="shared" si="17"/>
        <v>555.83813851243747</v>
      </c>
      <c r="O48" s="11">
        <f t="shared" si="17"/>
        <v>543.02105697674563</v>
      </c>
      <c r="P48" s="11">
        <f t="shared" si="17"/>
        <v>530.65595443726511</v>
      </c>
      <c r="Q48" s="11">
        <f t="shared" si="17"/>
        <v>518.54559005757937</v>
      </c>
      <c r="R48" s="11">
        <f t="shared" si="17"/>
        <v>506.67926502474012</v>
      </c>
      <c r="S48" s="11">
        <f t="shared" si="17"/>
        <v>494.9819614870695</v>
      </c>
      <c r="T48" s="11">
        <f t="shared" si="17"/>
        <v>483.57062601863544</v>
      </c>
      <c r="U48" s="11">
        <f t="shared" si="17"/>
        <v>472.8397606017266</v>
      </c>
      <c r="V48" s="11">
        <f t="shared" si="17"/>
        <v>462.60920650325363</v>
      </c>
      <c r="W48" s="11">
        <f t="shared" si="17"/>
        <v>453.32827613294745</v>
      </c>
      <c r="X48" s="11">
        <f t="shared" si="17"/>
        <v>444.40247598651507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5299.1910347933017</v>
      </c>
      <c r="E50" s="11">
        <f t="shared" ref="E50:X50" si="18">+E35/E36</f>
        <v>5677.06907178654</v>
      </c>
      <c r="F50" s="11">
        <f t="shared" si="18"/>
        <v>5883.2597001393897</v>
      </c>
      <c r="G50" s="11">
        <f t="shared" si="18"/>
        <v>5768.5327943481743</v>
      </c>
      <c r="H50" s="11">
        <f t="shared" si="18"/>
        <v>5511.2800791460049</v>
      </c>
      <c r="I50" s="11">
        <f t="shared" si="18"/>
        <v>5608.1079329810891</v>
      </c>
      <c r="J50" s="11">
        <f t="shared" si="18"/>
        <v>5481.5019644669901</v>
      </c>
      <c r="K50" s="11">
        <f t="shared" si="18"/>
        <v>5713.1634202420146</v>
      </c>
      <c r="L50" s="11">
        <f t="shared" si="18"/>
        <v>5616.9221506294216</v>
      </c>
      <c r="M50" s="11">
        <f t="shared" si="18"/>
        <v>5179.439327901744</v>
      </c>
      <c r="N50" s="11">
        <f t="shared" si="18"/>
        <v>5268.4809079140941</v>
      </c>
      <c r="O50" s="11">
        <f t="shared" si="18"/>
        <v>5345.7863171682848</v>
      </c>
      <c r="P50" s="11">
        <f t="shared" si="18"/>
        <v>4783.1901767947202</v>
      </c>
      <c r="Q50" s="11">
        <f t="shared" si="18"/>
        <v>4332.8530747084214</v>
      </c>
      <c r="R50" s="11">
        <f t="shared" si="18"/>
        <v>5034.4962727102311</v>
      </c>
      <c r="S50" s="11">
        <f t="shared" si="18"/>
        <v>5457.2766225669156</v>
      </c>
      <c r="T50" s="11">
        <f t="shared" si="18"/>
        <v>5893.3408000805448</v>
      </c>
      <c r="U50" s="11">
        <f t="shared" si="18"/>
        <v>6301.2801900825625</v>
      </c>
      <c r="V50" s="11">
        <f t="shared" si="18"/>
        <v>6457.4608714900214</v>
      </c>
      <c r="W50" s="11">
        <f t="shared" si="18"/>
        <v>6143.9199640900206</v>
      </c>
      <c r="X50" s="11">
        <f t="shared" si="18"/>
        <v>5964.5173172977984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-1.552074001251913</v>
      </c>
      <c r="F53" s="32">
        <f>IFERROR(((F39/$D39)-1)*100,0)</f>
        <v>-3.1134773128198123</v>
      </c>
      <c r="G53" s="32">
        <f>IFERROR(((G39/$D39)-1)*100,0)</f>
        <v>-4.6347360831391899</v>
      </c>
      <c r="H53" s="32">
        <f t="shared" ref="H53:X53" si="19">IFERROR(((H39/$D39)-1)*100,0)</f>
        <v>-6.0228997199318286</v>
      </c>
      <c r="I53" s="32">
        <f t="shared" si="19"/>
        <v>-8.0319589420222428</v>
      </c>
      <c r="J53" s="32">
        <f t="shared" si="19"/>
        <v>-9.1637707070780898</v>
      </c>
      <c r="K53" s="32">
        <f t="shared" si="19"/>
        <v>-10.165565245688168</v>
      </c>
      <c r="L53" s="32">
        <f t="shared" si="19"/>
        <v>-11.124008966138588</v>
      </c>
      <c r="M53" s="32">
        <f t="shared" si="19"/>
        <v>-12.121760940911297</v>
      </c>
      <c r="N53" s="32">
        <f t="shared" si="19"/>
        <v>-13.22927873536578</v>
      </c>
      <c r="O53" s="32">
        <f t="shared" si="19"/>
        <v>-13.885631948291444</v>
      </c>
      <c r="P53" s="32">
        <f t="shared" si="19"/>
        <v>-14.653386746452867</v>
      </c>
      <c r="Q53" s="32">
        <f t="shared" si="19"/>
        <v>-15.755577106112916</v>
      </c>
      <c r="R53" s="32">
        <f t="shared" si="19"/>
        <v>-16.669809965724667</v>
      </c>
      <c r="S53" s="32">
        <f t="shared" si="19"/>
        <v>-17.382305329910931</v>
      </c>
      <c r="T53" s="32">
        <f t="shared" si="19"/>
        <v>-18.798669233953792</v>
      </c>
      <c r="U53" s="32">
        <f t="shared" si="19"/>
        <v>-19.031745796062872</v>
      </c>
      <c r="V53" s="32">
        <f t="shared" si="19"/>
        <v>-19.266094712798921</v>
      </c>
      <c r="W53" s="32">
        <f t="shared" si="19"/>
        <v>-19.485969914753632</v>
      </c>
      <c r="X53" s="32">
        <f t="shared" si="19"/>
        <v>-19.70477865744251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-1.7757809811000835</v>
      </c>
      <c r="F54" s="32">
        <f t="shared" ref="F54:I54" si="21">IFERROR(((F40/$D40)-1)*100,0)</f>
        <v>-2.1801956698238256</v>
      </c>
      <c r="G54" s="32">
        <f t="shared" si="21"/>
        <v>-2.944422255347201</v>
      </c>
      <c r="H54" s="32">
        <f t="shared" si="21"/>
        <v>-4.6466390261876374</v>
      </c>
      <c r="I54" s="32">
        <f t="shared" si="21"/>
        <v>-6.2559151346374797</v>
      </c>
      <c r="J54" s="32">
        <f t="shared" ref="J54:X54" si="22">IFERROR(((J40/$D40)-1)*100,0)</f>
        <v>-8.0652850058451353</v>
      </c>
      <c r="K54" s="32">
        <f t="shared" si="22"/>
        <v>-8.9123638935979415</v>
      </c>
      <c r="L54" s="32">
        <f t="shared" si="22"/>
        <v>-9.5132391435424619</v>
      </c>
      <c r="M54" s="32">
        <f t="shared" si="22"/>
        <v>-10.863963944373467</v>
      </c>
      <c r="N54" s="32">
        <f t="shared" si="22"/>
        <v>-12.07817601081257</v>
      </c>
      <c r="O54" s="32">
        <f t="shared" si="22"/>
        <v>-12.729461942594844</v>
      </c>
      <c r="P54" s="32">
        <f t="shared" si="22"/>
        <v>-14.196534030330366</v>
      </c>
      <c r="Q54" s="32">
        <f t="shared" si="22"/>
        <v>-16.910819402742483</v>
      </c>
      <c r="R54" s="32">
        <f t="shared" si="22"/>
        <v>-18.409787606435778</v>
      </c>
      <c r="S54" s="32">
        <f t="shared" si="22"/>
        <v>-18.63575691097461</v>
      </c>
      <c r="T54" s="32">
        <f t="shared" si="22"/>
        <v>-17.635792165342668</v>
      </c>
      <c r="U54" s="32">
        <f t="shared" si="22"/>
        <v>-15.355329803647233</v>
      </c>
      <c r="V54" s="32">
        <f t="shared" si="22"/>
        <v>-13.529802176849159</v>
      </c>
      <c r="W54" s="32">
        <f t="shared" si="22"/>
        <v>-12.411184734843728</v>
      </c>
      <c r="X54" s="39">
        <f t="shared" si="22"/>
        <v>-11.676019456654107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1.5059566234300492</v>
      </c>
      <c r="F55" s="32">
        <f t="shared" ref="F55:I55" si="23">IFERROR(((F41/$D41)-1)*100,0)</f>
        <v>2.1689388582761815</v>
      </c>
      <c r="G55" s="32">
        <f t="shared" si="23"/>
        <v>2.6634100109157899</v>
      </c>
      <c r="H55" s="32">
        <f t="shared" si="23"/>
        <v>3.9216556693864923</v>
      </c>
      <c r="I55" s="32">
        <f t="shared" si="23"/>
        <v>2.7201137289211808</v>
      </c>
      <c r="J55" s="32">
        <f t="shared" ref="J55:X55" si="24">IFERROR(((J41/$D41)-1)*100,0)</f>
        <v>4.6370258116416263</v>
      </c>
      <c r="K55" s="32">
        <f t="shared" si="24"/>
        <v>6.4321637293838219</v>
      </c>
      <c r="L55" s="32">
        <f t="shared" si="24"/>
        <v>8.0256762740486423</v>
      </c>
      <c r="M55" s="32">
        <f t="shared" si="24"/>
        <v>9.5855611746816116</v>
      </c>
      <c r="N55" s="32">
        <f t="shared" si="24"/>
        <v>10.819940462342714</v>
      </c>
      <c r="O55" s="32">
        <f t="shared" si="24"/>
        <v>12.993482595326267</v>
      </c>
      <c r="P55" s="32">
        <f t="shared" si="24"/>
        <v>14.986347380645881</v>
      </c>
      <c r="Q55" s="32">
        <f t="shared" si="24"/>
        <v>16.089598794707594</v>
      </c>
      <c r="R55" s="32">
        <f t="shared" si="24"/>
        <v>17.158749237698867</v>
      </c>
      <c r="S55" s="32">
        <f t="shared" si="24"/>
        <v>18.199935763832499</v>
      </c>
      <c r="T55" s="32">
        <f t="shared" si="24"/>
        <v>15.91594813842574</v>
      </c>
      <c r="U55" s="32">
        <f t="shared" si="24"/>
        <v>17.087168469354808</v>
      </c>
      <c r="V55" s="32">
        <f t="shared" si="24"/>
        <v>18.373835664707382</v>
      </c>
      <c r="W55" s="32">
        <f t="shared" si="24"/>
        <v>19.998942335985049</v>
      </c>
      <c r="X55" s="32">
        <f t="shared" si="24"/>
        <v>21.639357635730615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-2.9610855739878983</v>
      </c>
      <c r="F56" s="32">
        <f t="shared" ref="F56:I56" si="25">IFERROR(((F42/$D42)-1)*100,0)</f>
        <v>-5.8781291700389815</v>
      </c>
      <c r="G56" s="32">
        <f t="shared" si="25"/>
        <v>-8.55482873969361</v>
      </c>
      <c r="H56" s="32">
        <f t="shared" si="25"/>
        <v>-11.132157847114666</v>
      </c>
      <c r="I56" s="32">
        <f t="shared" si="25"/>
        <v>-13.628282459996189</v>
      </c>
      <c r="J56" s="32">
        <f t="shared" ref="J56:X56" si="26">IFERROR(((J42/$D42)-1)*100,0)</f>
        <v>-16.050905861009912</v>
      </c>
      <c r="K56" s="32">
        <f t="shared" si="26"/>
        <v>-18.431459896334623</v>
      </c>
      <c r="L56" s="32">
        <f t="shared" si="26"/>
        <v>-20.702134799677019</v>
      </c>
      <c r="M56" s="32">
        <f t="shared" si="26"/>
        <v>-22.836768367410176</v>
      </c>
      <c r="N56" s="32">
        <f t="shared" si="26"/>
        <v>-25.039529409518892</v>
      </c>
      <c r="O56" s="32">
        <f t="shared" si="26"/>
        <v>-27.052930472838543</v>
      </c>
      <c r="P56" s="32">
        <f t="shared" si="26"/>
        <v>-28.968015551399684</v>
      </c>
      <c r="Q56" s="32">
        <f t="shared" si="26"/>
        <v>-30.722801130691369</v>
      </c>
      <c r="R56" s="32">
        <f t="shared" si="26"/>
        <v>-32.440712980703104</v>
      </c>
      <c r="S56" s="32">
        <f t="shared" si="26"/>
        <v>-34.115311800303225</v>
      </c>
      <c r="T56" s="32">
        <f t="shared" si="26"/>
        <v>-35.721568993928955</v>
      </c>
      <c r="U56" s="32">
        <f t="shared" si="26"/>
        <v>-37.257358181505175</v>
      </c>
      <c r="V56" s="32">
        <f t="shared" si="26"/>
        <v>-38.736645033279416</v>
      </c>
      <c r="W56" s="32">
        <f t="shared" si="26"/>
        <v>-40.175878890430624</v>
      </c>
      <c r="X56" s="32">
        <f t="shared" si="26"/>
        <v>-41.524504093589442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-2.6931934409839875</v>
      </c>
      <c r="F57" s="32">
        <f t="shared" ref="F57:I57" si="27">IFERROR(((F43/$D43)-1)*100,0)</f>
        <v>-5.6786989681035127</v>
      </c>
      <c r="G57" s="32">
        <f t="shared" si="27"/>
        <v>-8.0839001259960135</v>
      </c>
      <c r="H57" s="32">
        <f t="shared" si="27"/>
        <v>-10.356467580205619</v>
      </c>
      <c r="I57" s="32">
        <f t="shared" si="27"/>
        <v>-12.524481492048512</v>
      </c>
      <c r="J57" s="32">
        <f t="shared" ref="J57:X57" si="28">IFERROR(((J43/$D43)-1)*100,0)</f>
        <v>-14.596192995775626</v>
      </c>
      <c r="K57" s="32">
        <f t="shared" si="28"/>
        <v>-16.591973876091394</v>
      </c>
      <c r="L57" s="32">
        <f t="shared" si="28"/>
        <v>-18.50274759843964</v>
      </c>
      <c r="M57" s="32">
        <f t="shared" si="28"/>
        <v>-20.361878747707951</v>
      </c>
      <c r="N57" s="32">
        <f t="shared" si="28"/>
        <v>-22.497098912148449</v>
      </c>
      <c r="O57" s="32">
        <f t="shared" si="28"/>
        <v>-24.196497699366603</v>
      </c>
      <c r="P57" s="32">
        <f t="shared" si="28"/>
        <v>-25.981458991211383</v>
      </c>
      <c r="Q57" s="32">
        <f t="shared" si="28"/>
        <v>-27.563346208570081</v>
      </c>
      <c r="R57" s="32">
        <f t="shared" si="28"/>
        <v>-29.020595313478893</v>
      </c>
      <c r="S57" s="32">
        <f t="shared" si="28"/>
        <v>-30.497516124974567</v>
      </c>
      <c r="T57" s="32">
        <f t="shared" si="28"/>
        <v>-31.925082580081931</v>
      </c>
      <c r="U57" s="32">
        <f t="shared" si="28"/>
        <v>-33.304834726788968</v>
      </c>
      <c r="V57" s="32">
        <f t="shared" si="28"/>
        <v>-34.637373711308413</v>
      </c>
      <c r="W57" s="32">
        <f t="shared" si="28"/>
        <v>-36.051855091355257</v>
      </c>
      <c r="X57" s="32">
        <f t="shared" si="28"/>
        <v>-37.288915478698627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-3.0594989045306664</v>
      </c>
      <c r="F58" s="32">
        <f t="shared" ref="F58:I58" si="29">IFERROR(((F44/$D44)-1)*100,0)</f>
        <v>-5.9513922037951694</v>
      </c>
      <c r="G58" s="32">
        <f t="shared" si="29"/>
        <v>-8.727829912972517</v>
      </c>
      <c r="H58" s="32">
        <f t="shared" si="29"/>
        <v>-11.417116803468252</v>
      </c>
      <c r="I58" s="32">
        <f t="shared" si="29"/>
        <v>-14.033776747170656</v>
      </c>
      <c r="J58" s="32">
        <f t="shared" ref="J58:X58" si="30">IFERROR(((J44/$D44)-1)*100,0)</f>
        <v>-16.585311767020727</v>
      </c>
      <c r="K58" s="32">
        <f t="shared" si="30"/>
        <v>-19.107216753055646</v>
      </c>
      <c r="L58" s="32">
        <f t="shared" si="30"/>
        <v>-21.510105594488536</v>
      </c>
      <c r="M58" s="32">
        <f t="shared" si="30"/>
        <v>-23.745948220769598</v>
      </c>
      <c r="N58" s="32">
        <f t="shared" si="30"/>
        <v>-25.973521199849291</v>
      </c>
      <c r="O58" s="32">
        <f t="shared" si="30"/>
        <v>-28.102274697906971</v>
      </c>
      <c r="P58" s="32">
        <f t="shared" si="30"/>
        <v>-30.065162282237857</v>
      </c>
      <c r="Q58" s="32">
        <f t="shared" si="30"/>
        <v>-31.88346411134405</v>
      </c>
      <c r="R58" s="32">
        <f t="shared" si="30"/>
        <v>-33.697133491098654</v>
      </c>
      <c r="S58" s="32">
        <f t="shared" si="30"/>
        <v>-35.444351655412163</v>
      </c>
      <c r="T58" s="32">
        <f t="shared" si="30"/>
        <v>-37.11625299661906</v>
      </c>
      <c r="U58" s="32">
        <f t="shared" si="30"/>
        <v>-38.709364229108608</v>
      </c>
      <c r="V58" s="32">
        <f t="shared" si="30"/>
        <v>-40.242560638452353</v>
      </c>
      <c r="W58" s="32">
        <f t="shared" si="30"/>
        <v>-41.690887609625669</v>
      </c>
      <c r="X58" s="32">
        <f t="shared" si="30"/>
        <v>-43.080497461988884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-2.3819650245912927</v>
      </c>
      <c r="F59" s="32">
        <f t="shared" ref="F59:I59" si="31">IFERROR(((F45/$D45)-1)*100,0)</f>
        <v>-5.7081272534779011</v>
      </c>
      <c r="G59" s="32">
        <f t="shared" si="31"/>
        <v>-7.8178463831578444</v>
      </c>
      <c r="H59" s="32">
        <f t="shared" si="31"/>
        <v>-9.7805383519558262</v>
      </c>
      <c r="I59" s="32">
        <f t="shared" si="31"/>
        <v>-11.644498789635938</v>
      </c>
      <c r="J59" s="32">
        <f t="shared" ref="J59:X59" si="32">IFERROR(((J45/$D45)-1)*100,0)</f>
        <v>-13.419948863234277</v>
      </c>
      <c r="K59" s="32">
        <f t="shared" si="32"/>
        <v>-15.149921826009571</v>
      </c>
      <c r="L59" s="32">
        <f t="shared" si="32"/>
        <v>-16.800784138362847</v>
      </c>
      <c r="M59" s="32">
        <f t="shared" si="32"/>
        <v>-18.443493177060276</v>
      </c>
      <c r="N59" s="32">
        <f t="shared" si="32"/>
        <v>-20.871534847425576</v>
      </c>
      <c r="O59" s="32">
        <f t="shared" si="32"/>
        <v>-22.335332055925328</v>
      </c>
      <c r="P59" s="32">
        <f t="shared" si="32"/>
        <v>-24.106217428276533</v>
      </c>
      <c r="Q59" s="32">
        <f t="shared" si="32"/>
        <v>-25.471721416201909</v>
      </c>
      <c r="R59" s="32">
        <f t="shared" si="32"/>
        <v>-26.618623510295659</v>
      </c>
      <c r="S59" s="32">
        <f t="shared" si="32"/>
        <v>-27.895933579137001</v>
      </c>
      <c r="T59" s="32">
        <f t="shared" si="32"/>
        <v>-29.130767950984705</v>
      </c>
      <c r="U59" s="32">
        <f t="shared" si="32"/>
        <v>-30.324289775895007</v>
      </c>
      <c r="V59" s="32">
        <f t="shared" si="32"/>
        <v>-31.476694231788972</v>
      </c>
      <c r="W59" s="32">
        <f t="shared" si="32"/>
        <v>-32.903494104269228</v>
      </c>
      <c r="X59" s="32">
        <f t="shared" si="32"/>
        <v>-33.968393606972292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-2.9080857997367815</v>
      </c>
      <c r="F60" s="32">
        <f t="shared" ref="F60:I60" si="33">IFERROR(((F46/$D46)-1)*100,0)</f>
        <v>-5.6583797641842519</v>
      </c>
      <c r="G60" s="32">
        <f t="shared" si="33"/>
        <v>-8.2676009493853897</v>
      </c>
      <c r="H60" s="32">
        <f t="shared" si="33"/>
        <v>-10.754126610726534</v>
      </c>
      <c r="I60" s="32">
        <f t="shared" si="33"/>
        <v>-13.132078834138582</v>
      </c>
      <c r="J60" s="32">
        <f t="shared" ref="J60:X60" si="34">IFERROR(((J46/$D46)-1)*100,0)</f>
        <v>-15.408348514994085</v>
      </c>
      <c r="K60" s="32">
        <f t="shared" si="34"/>
        <v>-17.587660484911183</v>
      </c>
      <c r="L60" s="32">
        <f t="shared" si="34"/>
        <v>-19.677893964205616</v>
      </c>
      <c r="M60" s="32">
        <f t="shared" si="34"/>
        <v>-21.686457027069373</v>
      </c>
      <c r="N60" s="32">
        <f t="shared" si="34"/>
        <v>-23.61949416198107</v>
      </c>
      <c r="O60" s="32">
        <f t="shared" si="34"/>
        <v>-25.481567616131919</v>
      </c>
      <c r="P60" s="32">
        <f t="shared" si="34"/>
        <v>-27.276247839096978</v>
      </c>
      <c r="Q60" s="32">
        <f t="shared" si="34"/>
        <v>-29.007540123982711</v>
      </c>
      <c r="R60" s="32">
        <f t="shared" si="34"/>
        <v>-30.679073007856537</v>
      </c>
      <c r="S60" s="32">
        <f t="shared" si="34"/>
        <v>-32.293818070166338</v>
      </c>
      <c r="T60" s="32">
        <f t="shared" si="34"/>
        <v>-33.854459301860764</v>
      </c>
      <c r="U60" s="32">
        <f t="shared" si="34"/>
        <v>-35.362796985794887</v>
      </c>
      <c r="V60" s="32">
        <f t="shared" si="34"/>
        <v>-36.819712575117393</v>
      </c>
      <c r="W60" s="32">
        <f t="shared" si="34"/>
        <v>-38.225688466089757</v>
      </c>
      <c r="X60" s="32">
        <f t="shared" si="34"/>
        <v>-39.581619935367499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-3.0618133315034379</v>
      </c>
      <c r="F61" s="32">
        <f t="shared" ref="F61:I61" si="36">IFERROR(((F47/$D47)-1)*100,0)</f>
        <v>-5.9563022711734419</v>
      </c>
      <c r="G61" s="32">
        <f t="shared" si="36"/>
        <v>-8.7357504549992022</v>
      </c>
      <c r="H61" s="32">
        <f t="shared" si="36"/>
        <v>-11.427768391192517</v>
      </c>
      <c r="I61" s="32">
        <f t="shared" si="36"/>
        <v>-14.047331490712278</v>
      </c>
      <c r="J61" s="32">
        <f t="shared" ref="J61:X61" si="37">IFERROR(((J47/$D47)-1)*100,0)</f>
        <v>-16.602225434951634</v>
      </c>
      <c r="K61" s="32">
        <f t="shared" si="37"/>
        <v>-19.128130955779753</v>
      </c>
      <c r="L61" s="32">
        <f t="shared" si="37"/>
        <v>-21.534999808022061</v>
      </c>
      <c r="M61" s="32">
        <f t="shared" si="37"/>
        <v>-23.774502029953581</v>
      </c>
      <c r="N61" s="32">
        <f t="shared" si="37"/>
        <v>-26.005753637793372</v>
      </c>
      <c r="O61" s="32">
        <f t="shared" si="37"/>
        <v>-28.137934264663112</v>
      </c>
      <c r="P61" s="32">
        <f t="shared" si="37"/>
        <v>-30.103230343968722</v>
      </c>
      <c r="Q61" s="32">
        <f t="shared" si="37"/>
        <v>-31.922861273183798</v>
      </c>
      <c r="R61" s="32">
        <f t="shared" si="37"/>
        <v>-33.738149460987529</v>
      </c>
      <c r="S61" s="32">
        <f t="shared" si="37"/>
        <v>-35.486561761229282</v>
      </c>
      <c r="T61" s="32">
        <f t="shared" si="37"/>
        <v>-37.159305687450995</v>
      </c>
      <c r="U61" s="32">
        <f t="shared" si="37"/>
        <v>-38.753415983612257</v>
      </c>
      <c r="V61" s="32">
        <f t="shared" si="37"/>
        <v>-40.287706880620263</v>
      </c>
      <c r="W61" s="32">
        <f t="shared" si="37"/>
        <v>-41.737594747661845</v>
      </c>
      <c r="X61" s="32">
        <f t="shared" si="37"/>
        <v>-43.128673163393906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-2.8254268299567786</v>
      </c>
      <c r="F62" s="32">
        <f t="shared" ref="F62:I62" si="38">IFERROR(((F48/$D48)-1)*100,0)</f>
        <v>-5.4548072300393269</v>
      </c>
      <c r="G62" s="32">
        <f t="shared" si="38"/>
        <v>-7.9267773302988616</v>
      </c>
      <c r="H62" s="32">
        <f t="shared" si="38"/>
        <v>-10.339856960979365</v>
      </c>
      <c r="I62" s="32">
        <f t="shared" si="38"/>
        <v>-12.662903101792944</v>
      </c>
      <c r="J62" s="32">
        <f t="shared" ref="J62:X62" si="39">IFERROR(((J48/$D48)-1)*100,0)</f>
        <v>-14.874729671391373</v>
      </c>
      <c r="K62" s="32">
        <f t="shared" si="39"/>
        <v>-16.992036245172525</v>
      </c>
      <c r="L62" s="32">
        <f t="shared" si="39"/>
        <v>-18.992402389648934</v>
      </c>
      <c r="M62" s="32">
        <f t="shared" si="39"/>
        <v>-20.858127852550602</v>
      </c>
      <c r="N62" s="32">
        <f t="shared" si="39"/>
        <v>-22.713658734124142</v>
      </c>
      <c r="O62" s="32">
        <f t="shared" si="39"/>
        <v>-24.49580585387935</v>
      </c>
      <c r="P62" s="32">
        <f t="shared" si="39"/>
        <v>-26.215107694540031</v>
      </c>
      <c r="Q62" s="32">
        <f t="shared" si="39"/>
        <v>-27.898989546921339</v>
      </c>
      <c r="R62" s="32">
        <f t="shared" si="39"/>
        <v>-29.548939024145447</v>
      </c>
      <c r="S62" s="32">
        <f t="shared" si="39"/>
        <v>-31.175386960090236</v>
      </c>
      <c r="T62" s="32">
        <f t="shared" si="39"/>
        <v>-32.762072554700715</v>
      </c>
      <c r="U62" s="32">
        <f t="shared" si="39"/>
        <v>-34.254142402424634</v>
      </c>
      <c r="V62" s="32">
        <f t="shared" si="39"/>
        <v>-35.676646618327588</v>
      </c>
      <c r="W62" s="32">
        <f t="shared" si="39"/>
        <v>-36.967110698003658</v>
      </c>
      <c r="X62" s="32">
        <f t="shared" si="39"/>
        <v>-38.208195806043157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7.130862701725138</v>
      </c>
      <c r="F64" s="32">
        <f t="shared" ref="F64:I64" si="41">IFERROR(((F50/$D50)-1)*100,0)</f>
        <v>11.021845815922159</v>
      </c>
      <c r="G64" s="32">
        <f t="shared" si="41"/>
        <v>8.8568567631036377</v>
      </c>
      <c r="H64" s="32">
        <f t="shared" si="41"/>
        <v>4.0022909715874411</v>
      </c>
      <c r="I64" s="32">
        <f t="shared" si="41"/>
        <v>5.8295105075379938</v>
      </c>
      <c r="J64" s="32">
        <f t="shared" ref="J64:X64" si="42">IFERROR(((J50/$D50)-1)*100,0)</f>
        <v>3.4403539800070604</v>
      </c>
      <c r="K64" s="32">
        <f t="shared" si="42"/>
        <v>7.8119921084305766</v>
      </c>
      <c r="L64" s="32">
        <f t="shared" si="42"/>
        <v>5.9958418888839571</v>
      </c>
      <c r="M64" s="32">
        <f t="shared" si="42"/>
        <v>-2.2598110939064942</v>
      </c>
      <c r="N64" s="32">
        <f t="shared" si="42"/>
        <v>-0.57952481194906147</v>
      </c>
      <c r="O64" s="32">
        <f t="shared" si="42"/>
        <v>0.87929048168011725</v>
      </c>
      <c r="P64" s="32">
        <f t="shared" si="42"/>
        <v>-9.737351505364412</v>
      </c>
      <c r="Q64" s="32">
        <f t="shared" si="42"/>
        <v>-18.235575085708778</v>
      </c>
      <c r="R64" s="32">
        <f t="shared" si="42"/>
        <v>-4.9950032060581346</v>
      </c>
      <c r="S64" s="32">
        <f t="shared" si="42"/>
        <v>2.9832022800397207</v>
      </c>
      <c r="T64" s="32">
        <f t="shared" si="42"/>
        <v>11.212084285812463</v>
      </c>
      <c r="U64" s="32">
        <f t="shared" si="42"/>
        <v>18.91022891437142</v>
      </c>
      <c r="V64" s="32">
        <f t="shared" si="42"/>
        <v>21.857484078074929</v>
      </c>
      <c r="W64" s="32">
        <f t="shared" si="42"/>
        <v>15.940714794964329</v>
      </c>
      <c r="X64" s="32">
        <f t="shared" si="42"/>
        <v>12.555242453727633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14.777493828291735</v>
      </c>
      <c r="D67" s="30">
        <f>(D8/D7)*100</f>
        <v>14.488794313452724</v>
      </c>
      <c r="E67" s="30">
        <f t="shared" ref="E67:X67" si="43">(E8/E7)*100</f>
        <v>14.455870873119967</v>
      </c>
      <c r="F67" s="30">
        <f t="shared" si="43"/>
        <v>14.628360946528716</v>
      </c>
      <c r="G67" s="30">
        <f t="shared" si="43"/>
        <v>14.745602802940198</v>
      </c>
      <c r="H67" s="30">
        <f t="shared" si="43"/>
        <v>14.700977473540913</v>
      </c>
      <c r="I67" s="30">
        <f t="shared" si="43"/>
        <v>14.768595134703851</v>
      </c>
      <c r="J67" s="30">
        <f t="shared" si="43"/>
        <v>14.664007810372654</v>
      </c>
      <c r="K67" s="30">
        <f t="shared" si="43"/>
        <v>14.690914766188193</v>
      </c>
      <c r="L67" s="30">
        <f t="shared" si="43"/>
        <v>14.751386183027721</v>
      </c>
      <c r="M67" s="30">
        <f t="shared" si="43"/>
        <v>14.696171727543392</v>
      </c>
      <c r="N67" s="30">
        <f t="shared" si="43"/>
        <v>14.681003048918248</v>
      </c>
      <c r="O67" s="30">
        <f t="shared" si="43"/>
        <v>14.683320613568668</v>
      </c>
      <c r="P67" s="30">
        <f t="shared" si="43"/>
        <v>14.566351521443824</v>
      </c>
      <c r="Q67" s="30">
        <f t="shared" si="43"/>
        <v>14.290109730626993</v>
      </c>
      <c r="R67" s="30">
        <f t="shared" si="43"/>
        <v>14.186260764256446</v>
      </c>
      <c r="S67" s="30">
        <f t="shared" si="43"/>
        <v>14.268974549509608</v>
      </c>
      <c r="T67" s="30">
        <f t="shared" si="43"/>
        <v>14.696287054027154</v>
      </c>
      <c r="U67" s="30">
        <f t="shared" si="43"/>
        <v>15.146667397768384</v>
      </c>
      <c r="V67" s="30">
        <f t="shared" si="43"/>
        <v>15.518249811480592</v>
      </c>
      <c r="W67" s="30">
        <f t="shared" si="43"/>
        <v>15.761927793108981</v>
      </c>
      <c r="X67" s="30">
        <f t="shared" si="43"/>
        <v>15.937536077999177</v>
      </c>
    </row>
    <row r="68" spans="1:24" ht="15.75">
      <c r="B68" s="20" t="s">
        <v>38</v>
      </c>
      <c r="C68" s="31">
        <f t="shared" ref="C68:C69" si="44">AVERAGE(D68:X68)</f>
        <v>35.189973677065645</v>
      </c>
      <c r="D68" s="30">
        <f>(D9/D7)*100</f>
        <v>27.697863006526379</v>
      </c>
      <c r="E68" s="30">
        <f t="shared" ref="E68:X68" si="45">(E9/E7)*100</f>
        <v>28.558225603837784</v>
      </c>
      <c r="F68" s="30">
        <f t="shared" si="45"/>
        <v>29.207997082891946</v>
      </c>
      <c r="G68" s="30">
        <f t="shared" si="45"/>
        <v>29.817534702616673</v>
      </c>
      <c r="H68" s="30">
        <f t="shared" si="45"/>
        <v>30.628820995369242</v>
      </c>
      <c r="I68" s="30">
        <f t="shared" si="45"/>
        <v>30.936046971848256</v>
      </c>
      <c r="J68" s="30">
        <f t="shared" si="45"/>
        <v>31.906014030979247</v>
      </c>
      <c r="K68" s="30">
        <f t="shared" si="45"/>
        <v>32.815295142970392</v>
      </c>
      <c r="L68" s="30">
        <f t="shared" si="45"/>
        <v>33.66578923981838</v>
      </c>
      <c r="M68" s="30">
        <f t="shared" si="45"/>
        <v>34.539675503383073</v>
      </c>
      <c r="N68" s="30">
        <f t="shared" si="45"/>
        <v>35.374553588831667</v>
      </c>
      <c r="O68" s="30">
        <f t="shared" si="45"/>
        <v>36.343273165244753</v>
      </c>
      <c r="P68" s="30">
        <f t="shared" si="45"/>
        <v>37.316959349146941</v>
      </c>
      <c r="Q68" s="30">
        <f t="shared" si="45"/>
        <v>38.16791300177259</v>
      </c>
      <c r="R68" s="30">
        <f t="shared" si="45"/>
        <v>38.942032714278099</v>
      </c>
      <c r="S68" s="30">
        <f t="shared" si="45"/>
        <v>39.626930299135175</v>
      </c>
      <c r="T68" s="30">
        <f t="shared" si="45"/>
        <v>39.539057076047747</v>
      </c>
      <c r="U68" s="30">
        <f t="shared" si="45"/>
        <v>40.053529422999077</v>
      </c>
      <c r="V68" s="30">
        <f t="shared" si="45"/>
        <v>40.61121869596851</v>
      </c>
      <c r="W68" s="30">
        <f t="shared" si="45"/>
        <v>41.281181208183249</v>
      </c>
      <c r="X68" s="30">
        <f t="shared" si="45"/>
        <v>41.959536416529481</v>
      </c>
    </row>
    <row r="69" spans="1:24" ht="15.75">
      <c r="B69" s="20" t="s">
        <v>10</v>
      </c>
      <c r="C69" s="31">
        <f t="shared" si="44"/>
        <v>50.032532494642609</v>
      </c>
      <c r="D69" s="30">
        <f t="shared" ref="D69:X69" si="46">(D10/D7)*100</f>
        <v>57.813342680020888</v>
      </c>
      <c r="E69" s="30">
        <f t="shared" si="46"/>
        <v>56.985903523042246</v>
      </c>
      <c r="F69" s="30">
        <f t="shared" si="46"/>
        <v>56.163641970579334</v>
      </c>
      <c r="G69" s="30">
        <f t="shared" si="46"/>
        <v>55.436862494443126</v>
      </c>
      <c r="H69" s="30">
        <f t="shared" si="46"/>
        <v>54.670201531089837</v>
      </c>
      <c r="I69" s="30">
        <f t="shared" si="46"/>
        <v>54.295357893447886</v>
      </c>
      <c r="J69" s="30">
        <f t="shared" si="46"/>
        <v>53.429978158648098</v>
      </c>
      <c r="K69" s="30">
        <f t="shared" si="46"/>
        <v>52.493790090841408</v>
      </c>
      <c r="L69" s="30">
        <f t="shared" si="46"/>
        <v>51.582824577153907</v>
      </c>
      <c r="M69" s="30">
        <f t="shared" si="46"/>
        <v>50.764152769073533</v>
      </c>
      <c r="N69" s="30">
        <f t="shared" si="46"/>
        <v>49.944443362250077</v>
      </c>
      <c r="O69" s="30">
        <f t="shared" si="46"/>
        <v>48.973406221186586</v>
      </c>
      <c r="P69" s="30">
        <f t="shared" si="46"/>
        <v>48.116689129409238</v>
      </c>
      <c r="Q69" s="30">
        <f t="shared" si="46"/>
        <v>47.541977267600416</v>
      </c>
      <c r="R69" s="30">
        <f t="shared" si="46"/>
        <v>46.871706521465455</v>
      </c>
      <c r="S69" s="30">
        <f t="shared" si="46"/>
        <v>46.10409515135521</v>
      </c>
      <c r="T69" s="30">
        <f t="shared" si="46"/>
        <v>45.7646558699251</v>
      </c>
      <c r="U69" s="30">
        <f t="shared" si="46"/>
        <v>44.799803179232534</v>
      </c>
      <c r="V69" s="30">
        <f t="shared" si="46"/>
        <v>43.87053149255091</v>
      </c>
      <c r="W69" s="30">
        <f t="shared" si="46"/>
        <v>42.956890998707763</v>
      </c>
      <c r="X69" s="30">
        <f t="shared" si="46"/>
        <v>42.102927505471342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11.631477972684662</v>
      </c>
      <c r="D72" s="30">
        <f>(D13/D$10)*100</f>
        <v>10.973522410149101</v>
      </c>
      <c r="E72" s="30">
        <f t="shared" ref="E72:X72" si="47">(E13/E$10)*100</f>
        <v>11.039011522064373</v>
      </c>
      <c r="F72" s="30">
        <f t="shared" si="47"/>
        <v>10.993342668976313</v>
      </c>
      <c r="G72" s="30">
        <f t="shared" si="47"/>
        <v>11.06196111384302</v>
      </c>
      <c r="H72" s="30">
        <f t="shared" si="47"/>
        <v>11.140422229710415</v>
      </c>
      <c r="I72" s="30">
        <f t="shared" si="47"/>
        <v>11.225562026630081</v>
      </c>
      <c r="J72" s="30">
        <f t="shared" si="47"/>
        <v>11.317431607399396</v>
      </c>
      <c r="K72" s="30">
        <f t="shared" si="47"/>
        <v>11.41499201974006</v>
      </c>
      <c r="L72" s="30">
        <f t="shared" si="47"/>
        <v>11.51340527841586</v>
      </c>
      <c r="M72" s="30">
        <f t="shared" si="47"/>
        <v>11.598298002555671</v>
      </c>
      <c r="N72" s="30">
        <f t="shared" si="47"/>
        <v>11.5836784213404</v>
      </c>
      <c r="O72" s="30">
        <f t="shared" si="47"/>
        <v>11.683196867062074</v>
      </c>
      <c r="P72" s="30">
        <f t="shared" si="47"/>
        <v>11.724607306225998</v>
      </c>
      <c r="Q72" s="30">
        <f t="shared" si="47"/>
        <v>11.805294506378553</v>
      </c>
      <c r="R72" s="30">
        <f t="shared" si="47"/>
        <v>11.919192977382304</v>
      </c>
      <c r="S72" s="30">
        <f t="shared" si="47"/>
        <v>12.00940021654168</v>
      </c>
      <c r="T72" s="30">
        <f t="shared" si="47"/>
        <v>12.098694599537978</v>
      </c>
      <c r="U72" s="30">
        <f t="shared" si="47"/>
        <v>12.186097770621627</v>
      </c>
      <c r="V72" s="30">
        <f t="shared" si="47"/>
        <v>12.273928384650695</v>
      </c>
      <c r="W72" s="30">
        <f t="shared" si="47"/>
        <v>12.307493991277845</v>
      </c>
      <c r="X72" s="30">
        <f t="shared" si="47"/>
        <v>12.391503505874462</v>
      </c>
    </row>
    <row r="73" spans="1:24" ht="15.75">
      <c r="A73" s="36"/>
      <c r="B73" s="10" t="s">
        <v>11</v>
      </c>
      <c r="C73" s="31">
        <f>AVERAGE(D73:X73)</f>
        <v>16.166138273169569</v>
      </c>
      <c r="D73" s="30">
        <f>(D16/D$10)*100</f>
        <v>15.892942968201243</v>
      </c>
      <c r="E73" s="30">
        <f t="shared" ref="E73:X73" si="48">(E16/E$10)*100</f>
        <v>15.901623221834363</v>
      </c>
      <c r="F73" s="30">
        <f t="shared" si="48"/>
        <v>15.93004874121392</v>
      </c>
      <c r="G73" s="30">
        <f>(G16/G$10)*100</f>
        <v>15.942862442650654</v>
      </c>
      <c r="H73" s="30">
        <f t="shared" si="48"/>
        <v>15.960549300644637</v>
      </c>
      <c r="I73" s="30">
        <f t="shared" si="48"/>
        <v>15.984247577522193</v>
      </c>
      <c r="J73" s="30">
        <f t="shared" si="48"/>
        <v>16.014589632275072</v>
      </c>
      <c r="K73" s="30">
        <f t="shared" si="48"/>
        <v>16.057350175996199</v>
      </c>
      <c r="L73" s="30">
        <f t="shared" si="48"/>
        <v>16.09822215374713</v>
      </c>
      <c r="M73" s="30">
        <f t="shared" si="48"/>
        <v>16.129867111227806</v>
      </c>
      <c r="N73" s="30">
        <f t="shared" si="48"/>
        <v>16.194015507156461</v>
      </c>
      <c r="O73" s="30">
        <f t="shared" si="48"/>
        <v>16.235295038351083</v>
      </c>
      <c r="P73" s="30">
        <f t="shared" si="48"/>
        <v>16.271464953413791</v>
      </c>
      <c r="Q73" s="30">
        <f t="shared" si="48"/>
        <v>16.286442500516731</v>
      </c>
      <c r="R73" s="30">
        <f t="shared" si="48"/>
        <v>16.307358881308158</v>
      </c>
      <c r="S73" s="30">
        <f t="shared" si="48"/>
        <v>16.332330278986678</v>
      </c>
      <c r="T73" s="30">
        <f t="shared" si="48"/>
        <v>16.354588770486192</v>
      </c>
      <c r="U73" s="30">
        <f t="shared" si="48"/>
        <v>16.372842318316195</v>
      </c>
      <c r="V73" s="30">
        <f t="shared" si="48"/>
        <v>16.390233693595118</v>
      </c>
      <c r="W73" s="30">
        <f t="shared" si="48"/>
        <v>16.411032738954663</v>
      </c>
      <c r="X73" s="30">
        <f t="shared" si="48"/>
        <v>16.420995730162648</v>
      </c>
    </row>
    <row r="74" spans="1:24" ht="15.75">
      <c r="A74" s="36"/>
      <c r="B74" s="10" t="s">
        <v>12</v>
      </c>
      <c r="C74" s="31">
        <f>AVERAGE(D74:X74)</f>
        <v>71.465921218072396</v>
      </c>
      <c r="D74" s="30">
        <f>(D19/D$10)*100</f>
        <v>72.417494475389972</v>
      </c>
      <c r="E74" s="30">
        <f t="shared" ref="E74:X74" si="49">(E19/E$10)*100</f>
        <v>72.342324097953806</v>
      </c>
      <c r="F74" s="30">
        <f t="shared" si="49"/>
        <v>72.357347985848179</v>
      </c>
      <c r="G74" s="30">
        <f t="shared" si="49"/>
        <v>72.274218486750556</v>
      </c>
      <c r="H74" s="30">
        <f t="shared" si="49"/>
        <v>72.176604470366598</v>
      </c>
      <c r="I74" s="30">
        <f t="shared" si="49"/>
        <v>72.066147046727991</v>
      </c>
      <c r="J74" s="30">
        <f t="shared" si="49"/>
        <v>71.941906470425948</v>
      </c>
      <c r="K74" s="30">
        <f t="shared" si="49"/>
        <v>71.798981841298286</v>
      </c>
      <c r="L74" s="30">
        <f t="shared" si="49"/>
        <v>71.656893960001483</v>
      </c>
      <c r="M74" s="30">
        <f t="shared" si="49"/>
        <v>71.537433844311593</v>
      </c>
      <c r="N74" s="30">
        <f t="shared" si="49"/>
        <v>71.48404865838971</v>
      </c>
      <c r="O74" s="30">
        <f t="shared" si="49"/>
        <v>71.340367503606998</v>
      </c>
      <c r="P74" s="30">
        <f t="shared" si="49"/>
        <v>71.260136820139081</v>
      </c>
      <c r="Q74" s="30">
        <f t="shared" si="49"/>
        <v>71.163036296400534</v>
      </c>
      <c r="R74" s="30">
        <f t="shared" si="49"/>
        <v>71.026758970494399</v>
      </c>
      <c r="S74" s="30">
        <f t="shared" si="49"/>
        <v>70.910278016100449</v>
      </c>
      <c r="T74" s="30">
        <f t="shared" si="49"/>
        <v>70.797708686742382</v>
      </c>
      <c r="U74" s="30">
        <f t="shared" si="49"/>
        <v>70.690746055513628</v>
      </c>
      <c r="V74" s="30">
        <f t="shared" si="49"/>
        <v>70.584032811042491</v>
      </c>
      <c r="W74" s="30">
        <f t="shared" si="49"/>
        <v>70.527027095918854</v>
      </c>
      <c r="X74" s="30">
        <f t="shared" si="49"/>
        <v>70.43085198609694</v>
      </c>
    </row>
    <row r="75" spans="1:24" ht="15.75">
      <c r="A75" s="36"/>
      <c r="B75" s="10" t="s">
        <v>16</v>
      </c>
      <c r="C75" s="31">
        <f>AVERAGE(D75:X75)</f>
        <v>0.73646253607339418</v>
      </c>
      <c r="D75" s="35">
        <f>(D23/D$10)*100</f>
        <v>0.71604014625968437</v>
      </c>
      <c r="E75" s="35">
        <f t="shared" ref="E75:X75" si="50">(E23/E$10)*100</f>
        <v>0.71704115814746161</v>
      </c>
      <c r="F75" s="35">
        <f t="shared" si="50"/>
        <v>0.71926060396159164</v>
      </c>
      <c r="G75" s="35">
        <f t="shared" si="50"/>
        <v>0.72095795675578456</v>
      </c>
      <c r="H75" s="35">
        <f t="shared" si="50"/>
        <v>0.72242399927834988</v>
      </c>
      <c r="I75" s="35">
        <f t="shared" si="50"/>
        <v>0.72404334911973833</v>
      </c>
      <c r="J75" s="35">
        <f t="shared" si="50"/>
        <v>0.72607228989958161</v>
      </c>
      <c r="K75" s="35">
        <f t="shared" si="50"/>
        <v>0.72867596296546155</v>
      </c>
      <c r="L75" s="35">
        <f t="shared" si="50"/>
        <v>0.73147860783552554</v>
      </c>
      <c r="M75" s="35">
        <f t="shared" si="50"/>
        <v>0.73440104190492328</v>
      </c>
      <c r="N75" s="35">
        <f t="shared" si="50"/>
        <v>0.73825741311342585</v>
      </c>
      <c r="O75" s="35">
        <f t="shared" si="50"/>
        <v>0.74114059097983875</v>
      </c>
      <c r="P75" s="35">
        <f t="shared" si="50"/>
        <v>0.74379092022111848</v>
      </c>
      <c r="Q75" s="35">
        <f t="shared" si="50"/>
        <v>0.74522669670418074</v>
      </c>
      <c r="R75" s="35">
        <f t="shared" si="50"/>
        <v>0.74668917081513964</v>
      </c>
      <c r="S75" s="35">
        <f t="shared" si="50"/>
        <v>0.74799148837119278</v>
      </c>
      <c r="T75" s="35">
        <f t="shared" si="50"/>
        <v>0.74900794323344444</v>
      </c>
      <c r="U75" s="35">
        <f t="shared" si="50"/>
        <v>0.75031385554854524</v>
      </c>
      <c r="V75" s="35">
        <f t="shared" si="50"/>
        <v>0.75180511071170852</v>
      </c>
      <c r="W75" s="35">
        <f t="shared" si="50"/>
        <v>0.75444617384863477</v>
      </c>
      <c r="X75" s="35">
        <f t="shared" si="50"/>
        <v>0.7566487778659452</v>
      </c>
    </row>
    <row r="76" spans="1:24">
      <c r="C76" s="31"/>
    </row>
    <row r="147" spans="4:24">
      <c r="D147">
        <v>16843283089.82165</v>
      </c>
      <c r="E147">
        <v>22828933561.9468</v>
      </c>
      <c r="F147">
        <v>29522206916.27977</v>
      </c>
      <c r="G147">
        <v>27796654576.32444</v>
      </c>
      <c r="H147">
        <v>22767548049.79147</v>
      </c>
      <c r="I147">
        <v>22949170318.951839</v>
      </c>
      <c r="J147">
        <v>21508018739.77953</v>
      </c>
      <c r="K147">
        <v>26644475411.46413</v>
      </c>
      <c r="L147">
        <v>28112000372.22942</v>
      </c>
      <c r="M147">
        <v>23740320516.05394</v>
      </c>
      <c r="N147">
        <v>24363641568.425259</v>
      </c>
      <c r="O147">
        <v>27720310982.07917</v>
      </c>
      <c r="P147">
        <v>22631153922.181938</v>
      </c>
      <c r="Q147">
        <v>14251600533.47296</v>
      </c>
      <c r="R147">
        <v>21341541526.08604</v>
      </c>
      <c r="S147">
        <v>29538866371.57555</v>
      </c>
      <c r="T147">
        <v>38187910358.5569</v>
      </c>
      <c r="U147">
        <v>47971789916.402344</v>
      </c>
      <c r="V147">
        <v>46297085518.51181</v>
      </c>
      <c r="W147">
        <v>42523686060.416077</v>
      </c>
      <c r="X147">
        <v>40655288723.365356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Wealth_VEN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2014-12-03T13:26:39Z</dcterms:modified>
</cp:coreProperties>
</file>