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VNM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<sst xmlns="http://schemas.openxmlformats.org/spreadsheetml/2006/main" count="95" uniqueCount="65">
  <si>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</si>
  <si>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</si>
  <si>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</si>
  <si>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</si>
  <si>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</si>
  <si>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</si>
  <si>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</si>
  <si>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</si>
  <si>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</si>
  <si>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</si>
  <si>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</si>
  <si>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</si>
  <si>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</si>
  <si>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</si>
  <si>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</si>
  <si>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</si>
  <si>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</si>
  <si>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</si>
  <si>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</si>
  <si>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</si>
  <si>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</si>
  <si>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</si>
  <si>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</si>
  <si>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</si>
  <si>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</si>
  <si>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</si>
  <si>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</si>
  <si>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</si>
  <si>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</si>
  <si>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</si>
  <si>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</si>
  <si>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</si>
  <si>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</si>
  <si>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</si>
  <si>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</si>
  <si>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</si>
  <si>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</si>
  <si>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</si>
  <si>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</si>
  <si>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</si>
  <si>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</si>
  <si>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</si>
  <si>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</si>
  <si>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</si>
  <si>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</si>
  <si>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</si>
  <si>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</si>
  <si>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</si>
  <si>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</si>
  <si>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</si>
  <si>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</si>
  <si>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</si>
  <si>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</si>
  <si>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</si>
  <si>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</si>
  <si>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</si>
  <si>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</si>
  <si>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</si>
  <si>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</si>
  <si>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</si>
  <si>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</si>
  <si>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</si>
  <si>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</si>
  <si>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Viet Nam</t>
  </si>
  <si>
    <t>VNM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</si>
</sst>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Wealth_VNM!$B$54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Wealth_VNM!$D$52:$X$52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Wealth_VNM!$D$54:$X$54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3.2763664967663919</c:v>
                </c:pt>
                <c:pt idx="2">
                  <c:v>10.835594630494306</c:v>
                </c:pt>
                <c:pt idx="3">
                  <c:v>22.584829134058037</c:v>
                </c:pt>
                <c:pt idx="4">
                  <c:v>38.233435165541117</c:v>
                </c:pt>
                <c:pt idx="5">
                  <c:v>56.139384275321611</c:v>
                </c:pt>
                <c:pt idx="6">
                  <c:v>76.498491404849119</c:v>
                </c:pt>
                <c:pt idx="7">
                  <c:v>98.557964215700665</c:v>
                </c:pt>
                <c:pt idx="8">
                  <c:v>123.17021886392214</c:v>
                </c:pt>
                <c:pt idx="9">
                  <c:v>146.80745219908204</c:v>
                </c:pt>
                <c:pt idx="10">
                  <c:v>172.41997848174773</c:v>
                </c:pt>
                <c:pt idx="11">
                  <c:v>200.3754068568503</c:v>
                </c:pt>
                <c:pt idx="12">
                  <c:v>231.81236433800566</c:v>
                </c:pt>
                <c:pt idx="13">
                  <c:v>266.66268230954336</c:v>
                </c:pt>
                <c:pt idx="14">
                  <c:v>304.52845759139456</c:v>
                </c:pt>
                <c:pt idx="15">
                  <c:v>345.30066815103675</c:v>
                </c:pt>
                <c:pt idx="16">
                  <c:v>389.31075286502892</c:v>
                </c:pt>
                <c:pt idx="17">
                  <c:v>446.21356364309361</c:v>
                </c:pt>
                <c:pt idx="18">
                  <c:v>502.42977166382207</c:v>
                </c:pt>
                <c:pt idx="19">
                  <c:v>562.16040910226729</c:v>
                </c:pt>
                <c:pt idx="20" formatCode="_(* #,##0.0000_);_(* \(#,##0.0000\);_(* &quot;-&quot;??_);_(@_)">
                  <c:v>627.70744146513357</c:v>
                </c:pt>
              </c:numCache>
            </c:numRef>
          </c:val>
        </c:ser>
        <c:ser>
          <c:idx val="1"/>
          <c:order val="1"/>
          <c:tx>
            <c:strRef>
              <c:f>Wealth_VNM!$B$55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Wealth_VNM!$D$52:$X$52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Wealth_VNM!$D$55:$X$55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1.1485271775491634</c:v>
                </c:pt>
                <c:pt idx="2">
                  <c:v>2.2481661919518503</c:v>
                </c:pt>
                <c:pt idx="3">
                  <c:v>3.3700131219338791</c:v>
                </c:pt>
                <c:pt idx="4">
                  <c:v>4.6532239898902983</c:v>
                </c:pt>
                <c:pt idx="5">
                  <c:v>2.586324497592285</c:v>
                </c:pt>
                <c:pt idx="6">
                  <c:v>4.3170363460177663</c:v>
                </c:pt>
                <c:pt idx="7">
                  <c:v>6.4199225136972515</c:v>
                </c:pt>
                <c:pt idx="8">
                  <c:v>8.7571529043170457</c:v>
                </c:pt>
                <c:pt idx="9">
                  <c:v>11.088710762339083</c:v>
                </c:pt>
                <c:pt idx="10">
                  <c:v>13.272315358949459</c:v>
                </c:pt>
                <c:pt idx="11">
                  <c:v>15.957933207103302</c:v>
                </c:pt>
                <c:pt idx="12">
                  <c:v>18.206569173033692</c:v>
                </c:pt>
                <c:pt idx="13">
                  <c:v>20.174818851360165</c:v>
                </c:pt>
                <c:pt idx="14">
                  <c:v>19.048036604107278</c:v>
                </c:pt>
                <c:pt idx="15">
                  <c:v>21.051318592750047</c:v>
                </c:pt>
                <c:pt idx="16">
                  <c:v>22.529251669213423</c:v>
                </c:pt>
                <c:pt idx="17">
                  <c:v>24.026828399856971</c:v>
                </c:pt>
                <c:pt idx="18">
                  <c:v>25.460914532473012</c:v>
                </c:pt>
                <c:pt idx="19">
                  <c:v>26.760920886311879</c:v>
                </c:pt>
                <c:pt idx="20">
                  <c:v>28.005616337867512</c:v>
                </c:pt>
              </c:numCache>
            </c:numRef>
          </c:val>
        </c:ser>
        <c:ser>
          <c:idx val="2"/>
          <c:order val="2"/>
          <c:tx>
            <c:strRef>
              <c:f>Wealth_VNM!$B$56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Wealth_VNM!$D$52:$X$52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Wealth_VNM!$D$56:$X$56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-1.6649006543848266</c:v>
                </c:pt>
                <c:pt idx="2">
                  <c:v>-2.3586745632814599</c:v>
                </c:pt>
                <c:pt idx="3">
                  <c:v>-3.8629559814954972</c:v>
                </c:pt>
                <c:pt idx="4">
                  <c:v>-5.2857659217980135</c:v>
                </c:pt>
                <c:pt idx="5">
                  <c:v>-7.0567940121884165</c:v>
                </c:pt>
                <c:pt idx="6">
                  <c:v>-6.1754032478931631</c:v>
                </c:pt>
                <c:pt idx="7">
                  <c:v>-6.8250112815186004</c:v>
                </c:pt>
                <c:pt idx="8">
                  <c:v>-7.3080747551824583</c:v>
                </c:pt>
                <c:pt idx="9">
                  <c:v>-7.2843859929158761</c:v>
                </c:pt>
                <c:pt idx="10">
                  <c:v>-7.3043840677373577</c:v>
                </c:pt>
                <c:pt idx="11">
                  <c:v>-6.3567064905600716</c:v>
                </c:pt>
                <c:pt idx="12">
                  <c:v>-7.9791178929683237</c:v>
                </c:pt>
                <c:pt idx="13">
                  <c:v>-9.2414306250844902</c:v>
                </c:pt>
                <c:pt idx="14">
                  <c:v>-10.088609810846805</c:v>
                </c:pt>
                <c:pt idx="15">
                  <c:v>-11.013550314362297</c:v>
                </c:pt>
                <c:pt idx="16">
                  <c:v>-13.162968606772951</c:v>
                </c:pt>
                <c:pt idx="17">
                  <c:v>-15.398474757724889</c:v>
                </c:pt>
                <c:pt idx="18">
                  <c:v>-16.931239410021483</c:v>
                </c:pt>
                <c:pt idx="19">
                  <c:v>-18.925108989978213</c:v>
                </c:pt>
                <c:pt idx="20">
                  <c:v>-19.540965642929276</c:v>
                </c:pt>
              </c:numCache>
            </c:numRef>
          </c:val>
        </c:ser>
        <c:ser>
          <c:idx val="4"/>
          <c:order val="3"/>
          <c:tx>
            <c:strRef>
              <c:f>Wealth_VNM!$B$53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Wealth_VNM!$D$52:$X$52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Wealth_VNM!$D$53:$X$53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0.5109079983293352</c:v>
                </c:pt>
                <c:pt idx="2">
                  <c:v>1.4637553244285284</c:v>
                </c:pt>
                <c:pt idx="3">
                  <c:v>2.4301065782486031</c:v>
                </c:pt>
                <c:pt idx="4">
                  <c:v>3.7268353138024235</c:v>
                </c:pt>
                <c:pt idx="5">
                  <c:v>2.7546189584572112</c:v>
                </c:pt>
                <c:pt idx="6">
                  <c:v>5.2079970725956715</c:v>
                </c:pt>
                <c:pt idx="7">
                  <c:v>7.596566840482466</c:v>
                </c:pt>
                <c:pt idx="8">
                  <c:v>10.319470935027454</c:v>
                </c:pt>
                <c:pt idx="9">
                  <c:v>13.123233132601996</c:v>
                </c:pt>
                <c:pt idx="10">
                  <c:v>15.914718161123865</c:v>
                </c:pt>
                <c:pt idx="11">
                  <c:v>19.425337895406102</c:v>
                </c:pt>
                <c:pt idx="12">
                  <c:v>22.132832384424361</c:v>
                </c:pt>
                <c:pt idx="13">
                  <c:v>24.91768604664577</c:v>
                </c:pt>
                <c:pt idx="14">
                  <c:v>25.849019766599458</c:v>
                </c:pt>
                <c:pt idx="15">
                  <c:v>29.048591632907495</c:v>
                </c:pt>
                <c:pt idx="16">
                  <c:v>31.728941315236646</c:v>
                </c:pt>
                <c:pt idx="17">
                  <c:v>35.055901511265098</c:v>
                </c:pt>
                <c:pt idx="18">
                  <c:v>38.49080720164477</c:v>
                </c:pt>
                <c:pt idx="19">
                  <c:v>41.890573909582308</c:v>
                </c:pt>
                <c:pt idx="20">
                  <c:v>45.913787061282662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Wealth_VNM!$D$64:$X$64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3.7437147472924481</c:v>
                </c:pt>
                <c:pt idx="2">
                  <c:v>10.375042891511455</c:v>
                </c:pt>
                <c:pt idx="3">
                  <c:v>16.89817602475383</c:v>
                </c:pt>
                <c:pt idx="4">
                  <c:v>24.86596389181166</c:v>
                </c:pt>
                <c:pt idx="5">
                  <c:v>34.489446819356438</c:v>
                </c:pt>
                <c:pt idx="6">
                  <c:v>44.879525726469183</c:v>
                </c:pt>
                <c:pt idx="7">
                  <c:v>54.643515131354945</c:v>
                </c:pt>
                <c:pt idx="8">
                  <c:v>61.627004525086313</c:v>
                </c:pt>
                <c:pt idx="9">
                  <c:v>67.448432978967944</c:v>
                </c:pt>
                <c:pt idx="10">
                  <c:v>76.846925836137856</c:v>
                </c:pt>
                <c:pt idx="11">
                  <c:v>86.971186146156242</c:v>
                </c:pt>
                <c:pt idx="12">
                  <c:v>98.043144772253356</c:v>
                </c:pt>
                <c:pt idx="13">
                  <c:v>110.29202111986076</c:v>
                </c:pt>
                <c:pt idx="14">
                  <c:v>124.23187858845144</c:v>
                </c:pt>
                <c:pt idx="15">
                  <c:v>140.53470229462474</c:v>
                </c:pt>
                <c:pt idx="16">
                  <c:v>157.49628388701387</c:v>
                </c:pt>
                <c:pt idx="17">
                  <c:v>176.20995652548311</c:v>
                </c:pt>
                <c:pt idx="18">
                  <c:v>190.41439743493717</c:v>
                </c:pt>
                <c:pt idx="19">
                  <c:v>202.53231655235848</c:v>
                </c:pt>
                <c:pt idx="20">
                  <c:v>219.57220176375429</c:v>
                </c:pt>
              </c:numCache>
            </c:numRef>
          </c:val>
        </c:ser>
        <c:marker val="1"/>
        <c:axId val="74726400"/>
        <c:axId val="74736384"/>
      </c:lineChart>
      <c:catAx>
        <c:axId val="7472640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736384"/>
        <c:crosses val="autoZero"/>
        <c:auto val="1"/>
        <c:lblAlgn val="ctr"/>
        <c:lblOffset val="100"/>
      </c:catAx>
      <c:valAx>
        <c:axId val="7473638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726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Wealth_VNM!$B$40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Wealth_VNM!$D$38:$X$38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Wealth_VNM!$D$40:$X$40</c:f>
              <c:numCache>
                <c:formatCode>_(* #,##0_);_(* \(#,##0\);_(* "-"??_);_(@_)</c:formatCode>
                <c:ptCount val="21"/>
                <c:pt idx="0">
                  <c:v>342.04705050601876</c:v>
                </c:pt>
                <c:pt idx="1">
                  <c:v>353.25376547197561</c:v>
                </c:pt>
                <c:pt idx="2">
                  <c:v>379.10988234441305</c:v>
                </c:pt>
                <c:pt idx="3">
                  <c:v>419.2977924208883</c:v>
                </c:pt>
                <c:pt idx="4">
                  <c:v>472.82338779688314</c:v>
                </c:pt>
                <c:pt idx="5">
                  <c:v>534.07015859199601</c:v>
                </c:pt>
                <c:pt idx="6">
                  <c:v>603.7078840379055</c:v>
                </c:pt>
                <c:pt idx="7">
                  <c:v>679.16166014460032</c:v>
                </c:pt>
                <c:pt idx="8">
                  <c:v>763.34715123187232</c:v>
                </c:pt>
                <c:pt idx="9">
                  <c:v>844.19761067601223</c:v>
                </c:pt>
                <c:pt idx="10">
                  <c:v>931.80450138594915</c:v>
                </c:pt>
                <c:pt idx="11">
                  <c:v>1027.4252195993101</c:v>
                </c:pt>
                <c:pt idx="12">
                  <c:v>1134.9544054324333</c:v>
                </c:pt>
                <c:pt idx="13">
                  <c:v>1254.1588901460468</c:v>
                </c:pt>
                <c:pt idx="14">
                  <c:v>1383.677657648856</c:v>
                </c:pt>
                <c:pt idx="15">
                  <c:v>1523.1378012942157</c:v>
                </c:pt>
                <c:pt idx="16">
                  <c:v>1673.6729979836261</c:v>
                </c:pt>
                <c:pt idx="17">
                  <c:v>1868.3073839050173</c:v>
                </c:pt>
                <c:pt idx="18">
                  <c:v>2060.5932653462469</c:v>
                </c:pt>
                <c:pt idx="19">
                  <c:v>2264.9001489528928</c:v>
                </c:pt>
                <c:pt idx="20">
                  <c:v>2489.1018398443025</c:v>
                </c:pt>
              </c:numCache>
            </c:numRef>
          </c:val>
        </c:ser>
        <c:ser>
          <c:idx val="1"/>
          <c:order val="1"/>
          <c:tx>
            <c:strRef>
              <c:f>Wealth_VNM!$B$41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Wealth_VNM!$D$38:$X$38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Wealth_VNM!$D$41:$X$41</c:f>
              <c:numCache>
                <c:formatCode>General</c:formatCode>
                <c:ptCount val="21"/>
                <c:pt idx="0">
                  <c:v>4598.1797108058909</c:v>
                </c:pt>
                <c:pt idx="1">
                  <c:v>4650.9910544570484</c:v>
                </c:pt>
                <c:pt idx="2">
                  <c:v>4701.5544325094179</c:v>
                </c:pt>
                <c:pt idx="3">
                  <c:v>4753.1389704301509</c:v>
                </c:pt>
                <c:pt idx="4">
                  <c:v>4812.1433122073786</c:v>
                </c:pt>
                <c:pt idx="5">
                  <c:v>4717.1035591097816</c:v>
                </c:pt>
                <c:pt idx="6">
                  <c:v>4796.6848001765957</c:v>
                </c:pt>
                <c:pt idx="7">
                  <c:v>4893.3792852801771</c:v>
                </c:pt>
                <c:pt idx="8">
                  <c:v>5000.8493388964462</c:v>
                </c:pt>
                <c:pt idx="9">
                  <c:v>5108.0585592697162</c:v>
                </c:pt>
                <c:pt idx="10">
                  <c:v>5208.464622795279</c:v>
                </c:pt>
                <c:pt idx="11">
                  <c:v>5331.9541577988703</c:v>
                </c:pt>
                <c:pt idx="12">
                  <c:v>5435.3504805541661</c:v>
                </c:pt>
                <c:pt idx="13">
                  <c:v>5525.8541379209764</c:v>
                </c:pt>
                <c:pt idx="14">
                  <c:v>5474.0426652428314</c:v>
                </c:pt>
                <c:pt idx="15">
                  <c:v>5566.1571711948318</c:v>
                </c:pt>
                <c:pt idx="16">
                  <c:v>5634.1151900560599</c:v>
                </c:pt>
                <c:pt idx="17">
                  <c:v>5702.9764594382614</c:v>
                </c:pt>
                <c:pt idx="18">
                  <c:v>5768.9183170236929</c:v>
                </c:pt>
                <c:pt idx="19">
                  <c:v>5828.6949454250998</c:v>
                </c:pt>
                <c:pt idx="20">
                  <c:v>5885.9282791398546</c:v>
                </c:pt>
              </c:numCache>
            </c:numRef>
          </c:val>
        </c:ser>
        <c:ser>
          <c:idx val="2"/>
          <c:order val="2"/>
          <c:tx>
            <c:strRef>
              <c:f>Wealth_VNM!$B$42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Wealth_VNM!$D$38:$X$38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Wealth_VNM!$D$42:$X$42</c:f>
              <c:numCache>
                <c:formatCode>_(* #,##0_);_(* \(#,##0\);_(* "-"??_);_(@_)</c:formatCode>
                <c:ptCount val="21"/>
                <c:pt idx="0">
                  <c:v>1782.2359934818471</c:v>
                </c:pt>
                <c:pt idx="1">
                  <c:v>1752.563534763686</c:v>
                </c:pt>
                <c:pt idx="2">
                  <c:v>1740.1988464459441</c:v>
                </c:pt>
                <c:pt idx="3">
                  <c:v>1713.3890015672744</c:v>
                </c:pt>
                <c:pt idx="4">
                  <c:v>1688.0311706923653</c:v>
                </c:pt>
                <c:pt idx="5">
                  <c:v>1656.4672706107533</c:v>
                </c:pt>
                <c:pt idx="6">
                  <c:v>1672.1757340552481</c:v>
                </c:pt>
                <c:pt idx="7">
                  <c:v>1660.5981858634259</c:v>
                </c:pt>
                <c:pt idx="8">
                  <c:v>1651.988854764425</c:v>
                </c:pt>
                <c:pt idx="9">
                  <c:v>1652.4110444119503</c:v>
                </c:pt>
                <c:pt idx="10">
                  <c:v>1652.0546315244785</c:v>
                </c:pt>
                <c:pt idx="11">
                  <c:v>1668.9444824070888</c:v>
                </c:pt>
                <c:pt idx="12">
                  <c:v>1640.0292824310152</c:v>
                </c:pt>
                <c:pt idx="13">
                  <c:v>1617.5318905689369</c:v>
                </c:pt>
                <c:pt idx="14">
                  <c:v>1602.4331581909944</c:v>
                </c:pt>
                <c:pt idx="15">
                  <c:v>1585.9485356190492</c:v>
                </c:pt>
                <c:pt idx="16">
                  <c:v>1547.6408291612236</c:v>
                </c:pt>
                <c:pt idx="17">
                  <c:v>1507.7988339024575</c:v>
                </c:pt>
                <c:pt idx="18">
                  <c:v>1480.4813505738607</c:v>
                </c:pt>
                <c:pt idx="19">
                  <c:v>1444.9458892567866</c:v>
                </c:pt>
                <c:pt idx="20">
                  <c:v>1433.9698703196402</c:v>
                </c:pt>
              </c:numCache>
            </c:numRef>
          </c:val>
        </c:ser>
        <c:overlap val="100"/>
        <c:axId val="76948992"/>
        <c:axId val="76950528"/>
      </c:barChart>
      <c:catAx>
        <c:axId val="7694899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950528"/>
        <c:crosses val="autoZero"/>
        <c:auto val="1"/>
        <c:lblAlgn val="ctr"/>
        <c:lblOffset val="100"/>
      </c:catAx>
      <c:valAx>
        <c:axId val="7695052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948992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Wealth_VNM!$B$67:$B$69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Wealth_VNM!$C$67:$C$69</c:f>
              <c:numCache>
                <c:formatCode>_(* #,##0_);_(* \(#,##0\);_(* "-"??_);_(@_)</c:formatCode>
                <c:ptCount val="3"/>
                <c:pt idx="0">
                  <c:v>13.045404618317164</c:v>
                </c:pt>
                <c:pt idx="1">
                  <c:v>66.009766364521838</c:v>
                </c:pt>
                <c:pt idx="2">
                  <c:v>20.944829017160981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Wealth_VNM!$B$72:$B$75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Wealth_VNM!$C$72:$C$75</c:f>
              <c:numCache>
                <c:formatCode>_(* #,##0_);_(* \(#,##0\);_(* "-"??_);_(@_)</c:formatCode>
                <c:ptCount val="4"/>
                <c:pt idx="0">
                  <c:v>33.870322189645584</c:v>
                </c:pt>
                <c:pt idx="1">
                  <c:v>44.46843950477129</c:v>
                </c:pt>
                <c:pt idx="2">
                  <c:v>21.661238305583129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451087892505.20203</v>
      </c>
      <c r="E7" s="13">
        <f t="shared" ref="E7:X7" si="0">+E8+E9+E10</f>
        <v>463082103864.5116</v>
      </c>
      <c r="F7" s="13">
        <f t="shared" si="0"/>
        <v>477375958542.45801</v>
      </c>
      <c r="G7" s="13">
        <f t="shared" si="0"/>
        <v>491763724082.21893</v>
      </c>
      <c r="H7" s="13">
        <f t="shared" si="0"/>
        <v>507420634169.94342</v>
      </c>
      <c r="I7" s="13">
        <f t="shared" si="0"/>
        <v>511221198520.82568</v>
      </c>
      <c r="J7" s="13">
        <f t="shared" si="0"/>
        <v>531271600041.96808</v>
      </c>
      <c r="K7" s="13">
        <f t="shared" si="0"/>
        <v>550522240833.64172</v>
      </c>
      <c r="L7" s="13">
        <f t="shared" si="0"/>
        <v>571197050020.98828</v>
      </c>
      <c r="M7" s="13">
        <f t="shared" si="0"/>
        <v>592334365922.14526</v>
      </c>
      <c r="N7" s="13">
        <f t="shared" si="0"/>
        <v>613707912275.10742</v>
      </c>
      <c r="O7" s="13">
        <f t="shared" si="0"/>
        <v>639292827779.36304</v>
      </c>
      <c r="P7" s="13">
        <f t="shared" si="0"/>
        <v>660937032016.47339</v>
      </c>
      <c r="Q7" s="13">
        <f t="shared" si="0"/>
        <v>683367483106.354</v>
      </c>
      <c r="R7" s="13">
        <f t="shared" si="0"/>
        <v>695957571973.69067</v>
      </c>
      <c r="S7" s="13">
        <f t="shared" si="0"/>
        <v>721443183288.08618</v>
      </c>
      <c r="T7" s="13">
        <f t="shared" si="0"/>
        <v>744525330769.99634</v>
      </c>
      <c r="U7" s="13">
        <f t="shared" si="0"/>
        <v>771789639494.58496</v>
      </c>
      <c r="V7" s="13">
        <f t="shared" si="0"/>
        <v>800211693293.00732</v>
      </c>
      <c r="W7" s="13">
        <f t="shared" si="0"/>
        <v>828910400186.43604</v>
      </c>
      <c r="X7" s="13">
        <f t="shared" si="0"/>
        <v>861705396065.3551</v>
      </c>
    </row>
    <row r="8" spans="1:24" s="22" customFormat="1" ht="15.75">
      <c r="A8" s="19">
        <v>1</v>
      </c>
      <c r="B8" s="20" t="s">
        <v>5</v>
      </c>
      <c r="C8" s="20"/>
      <c r="D8" s="21">
        <v>22951898549.434814</v>
      </c>
      <c r="E8" s="21">
        <v>24210468659.986565</v>
      </c>
      <c r="F8" s="21">
        <v>26532997246.435848</v>
      </c>
      <c r="G8" s="21">
        <v>29944911613.337605</v>
      </c>
      <c r="H8" s="21">
        <v>34407058159.951317</v>
      </c>
      <c r="I8" s="21">
        <v>39525503284.197998</v>
      </c>
      <c r="J8" s="21">
        <v>45348851300.223099</v>
      </c>
      <c r="K8" s="21">
        <v>51691747143.886635</v>
      </c>
      <c r="L8" s="21">
        <v>58793250255.785866</v>
      </c>
      <c r="M8" s="21">
        <v>65755310829.206581</v>
      </c>
      <c r="N8" s="21">
        <v>73387068238.19957</v>
      </c>
      <c r="O8" s="21">
        <v>81813537350.921921</v>
      </c>
      <c r="P8" s="21">
        <v>91364538983.814301</v>
      </c>
      <c r="Q8" s="21">
        <v>102059758236.3127</v>
      </c>
      <c r="R8" s="21">
        <v>113825469616.45721</v>
      </c>
      <c r="S8" s="21">
        <v>126665883548.40945</v>
      </c>
      <c r="T8" s="21">
        <v>140715028035.81216</v>
      </c>
      <c r="U8" s="21">
        <v>158820040917.0144</v>
      </c>
      <c r="V8" s="21">
        <v>177111931010.83322</v>
      </c>
      <c r="W8" s="21">
        <v>196822479671.8811</v>
      </c>
      <c r="X8" s="21">
        <v>218663726076.961</v>
      </c>
    </row>
    <row r="9" spans="1:24" s="22" customFormat="1" ht="15.75">
      <c r="A9" s="19">
        <v>2</v>
      </c>
      <c r="B9" s="20" t="s">
        <v>38</v>
      </c>
      <c r="C9" s="20"/>
      <c r="D9" s="21">
        <v>308545137513.55756</v>
      </c>
      <c r="E9" s="21">
        <v>318758592739.59601</v>
      </c>
      <c r="F9" s="21">
        <v>329050590927.12158</v>
      </c>
      <c r="G9" s="21">
        <v>339454032261.08362</v>
      </c>
      <c r="H9" s="21">
        <v>350176617930.47095</v>
      </c>
      <c r="I9" s="21">
        <v>349103744551.15637</v>
      </c>
      <c r="J9" s="21">
        <v>360313574641.98853</v>
      </c>
      <c r="K9" s="21">
        <v>372440524160.30164</v>
      </c>
      <c r="L9" s="21">
        <v>385167071362.93542</v>
      </c>
      <c r="M9" s="21">
        <v>397871273326.1629</v>
      </c>
      <c r="N9" s="21">
        <v>410208308846.75665</v>
      </c>
      <c r="O9" s="21">
        <v>424581782032.37689</v>
      </c>
      <c r="P9" s="21">
        <v>437549110778.66083</v>
      </c>
      <c r="Q9" s="21">
        <v>449677741629.427</v>
      </c>
      <c r="R9" s="21">
        <v>450311149874.70038</v>
      </c>
      <c r="S9" s="21">
        <v>462888003606.52325</v>
      </c>
      <c r="T9" s="21">
        <v>473691502390.77338</v>
      </c>
      <c r="U9" s="21">
        <v>484795469117.94562</v>
      </c>
      <c r="V9" s="21">
        <v>495849559520.00848</v>
      </c>
      <c r="W9" s="21">
        <v>506520427816.61212</v>
      </c>
      <c r="X9" s="21">
        <v>517069646703.96204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119590856442.20966</v>
      </c>
      <c r="E10" s="21">
        <f t="shared" ref="E10:X10" si="1">+E13+E16+E19+E23</f>
        <v>120113042464.92905</v>
      </c>
      <c r="F10" s="21">
        <f t="shared" si="1"/>
        <v>121792370368.90057</v>
      </c>
      <c r="G10" s="21">
        <f t="shared" si="1"/>
        <v>122364780207.79774</v>
      </c>
      <c r="H10" s="21">
        <f t="shared" si="1"/>
        <v>122836958079.52118</v>
      </c>
      <c r="I10" s="21">
        <f t="shared" si="1"/>
        <v>122591950685.47133</v>
      </c>
      <c r="J10" s="21">
        <f t="shared" si="1"/>
        <v>125609174099.75647</v>
      </c>
      <c r="K10" s="21">
        <f t="shared" si="1"/>
        <v>126389969529.45346</v>
      </c>
      <c r="L10" s="21">
        <f t="shared" si="1"/>
        <v>127236728402.26694</v>
      </c>
      <c r="M10" s="21">
        <f t="shared" si="1"/>
        <v>128707781766.77571</v>
      </c>
      <c r="N10" s="21">
        <f t="shared" si="1"/>
        <v>130112535190.15114</v>
      </c>
      <c r="O10" s="21">
        <f t="shared" si="1"/>
        <v>132897508396.06418</v>
      </c>
      <c r="P10" s="21">
        <f t="shared" si="1"/>
        <v>132023382253.99826</v>
      </c>
      <c r="Q10" s="21">
        <f t="shared" si="1"/>
        <v>131629983240.61426</v>
      </c>
      <c r="R10" s="21">
        <f t="shared" si="1"/>
        <v>131820952482.53314</v>
      </c>
      <c r="S10" s="21">
        <f t="shared" si="1"/>
        <v>131889296133.15341</v>
      </c>
      <c r="T10" s="21">
        <f t="shared" si="1"/>
        <v>130118800343.41077</v>
      </c>
      <c r="U10" s="21">
        <f t="shared" si="1"/>
        <v>128174129459.62497</v>
      </c>
      <c r="V10" s="21">
        <f t="shared" si="1"/>
        <v>127250202762.1656</v>
      </c>
      <c r="W10" s="21">
        <f t="shared" si="1"/>
        <v>125567492697.94286</v>
      </c>
      <c r="X10" s="21">
        <f t="shared" si="1"/>
        <v>125972023284.43202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83561258655.529785</v>
      </c>
      <c r="E11" s="38">
        <f t="shared" ref="E11:X11" si="2">+E13+E16</f>
        <v>84393497792.337433</v>
      </c>
      <c r="F11" s="38">
        <f t="shared" si="2"/>
        <v>86461546002.189011</v>
      </c>
      <c r="G11" s="38">
        <f t="shared" si="2"/>
        <v>87477419418.926895</v>
      </c>
      <c r="H11" s="38">
        <f t="shared" si="2"/>
        <v>88448625037.843903</v>
      </c>
      <c r="I11" s="38">
        <f t="shared" si="2"/>
        <v>88854038551.029968</v>
      </c>
      <c r="J11" s="38">
        <f t="shared" si="2"/>
        <v>92554942925.666504</v>
      </c>
      <c r="K11" s="38">
        <f t="shared" si="2"/>
        <v>94067125207.080658</v>
      </c>
      <c r="L11" s="38">
        <f t="shared" si="2"/>
        <v>95822498832.186188</v>
      </c>
      <c r="M11" s="38">
        <f t="shared" si="2"/>
        <v>98307446488.365845</v>
      </c>
      <c r="N11" s="38">
        <f t="shared" si="2"/>
        <v>100837061942.36636</v>
      </c>
      <c r="O11" s="38">
        <f t="shared" si="2"/>
        <v>104889775861.6391</v>
      </c>
      <c r="P11" s="38">
        <f t="shared" si="2"/>
        <v>105314471980.12827</v>
      </c>
      <c r="Q11" s="38">
        <f t="shared" si="2"/>
        <v>106285107849.76132</v>
      </c>
      <c r="R11" s="38">
        <f t="shared" si="2"/>
        <v>108132225174.41267</v>
      </c>
      <c r="S11" s="38">
        <f t="shared" si="2"/>
        <v>109978846190.19937</v>
      </c>
      <c r="T11" s="38">
        <f t="shared" si="2"/>
        <v>110064390565.45847</v>
      </c>
      <c r="U11" s="38">
        <f t="shared" si="2"/>
        <v>109954885556.89978</v>
      </c>
      <c r="V11" s="38">
        <f t="shared" si="2"/>
        <v>110806234510.35437</v>
      </c>
      <c r="W11" s="38">
        <f t="shared" si="2"/>
        <v>111027271205.6701</v>
      </c>
      <c r="X11" s="38">
        <f t="shared" si="2"/>
        <v>113356627958.13065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36029597786.679871</v>
      </c>
      <c r="E12" s="38">
        <f t="shared" ref="E12:X12" si="3">+E23+E19</f>
        <v>35719544672.591614</v>
      </c>
      <c r="F12" s="38">
        <f t="shared" si="3"/>
        <v>35330824366.711571</v>
      </c>
      <c r="G12" s="38">
        <f t="shared" si="3"/>
        <v>34887360788.87085</v>
      </c>
      <c r="H12" s="38">
        <f t="shared" si="3"/>
        <v>34388333041.677269</v>
      </c>
      <c r="I12" s="38">
        <f t="shared" si="3"/>
        <v>33737912134.44136</v>
      </c>
      <c r="J12" s="38">
        <f t="shared" si="3"/>
        <v>33054231174.089958</v>
      </c>
      <c r="K12" s="38">
        <f t="shared" si="3"/>
        <v>32322844322.37281</v>
      </c>
      <c r="L12" s="38">
        <f t="shared" si="3"/>
        <v>31414229570.080757</v>
      </c>
      <c r="M12" s="38">
        <f t="shared" si="3"/>
        <v>30400335278.409866</v>
      </c>
      <c r="N12" s="38">
        <f t="shared" si="3"/>
        <v>29275473247.784775</v>
      </c>
      <c r="O12" s="38">
        <f t="shared" si="3"/>
        <v>28007732534.425076</v>
      </c>
      <c r="P12" s="38">
        <f t="shared" si="3"/>
        <v>26708910273.869995</v>
      </c>
      <c r="Q12" s="38">
        <f t="shared" si="3"/>
        <v>25344875390.852943</v>
      </c>
      <c r="R12" s="38">
        <f t="shared" si="3"/>
        <v>23688727308.120464</v>
      </c>
      <c r="S12" s="38">
        <f t="shared" si="3"/>
        <v>21910449942.954044</v>
      </c>
      <c r="T12" s="38">
        <f t="shared" si="3"/>
        <v>20054409777.952301</v>
      </c>
      <c r="U12" s="38">
        <f t="shared" si="3"/>
        <v>18219243902.725193</v>
      </c>
      <c r="V12" s="38">
        <f t="shared" si="3"/>
        <v>16443968251.811235</v>
      </c>
      <c r="W12" s="38">
        <f t="shared" si="3"/>
        <v>14540221492.272757</v>
      </c>
      <c r="X12" s="38">
        <f t="shared" si="3"/>
        <v>12615395326.30138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33381734238.126434</v>
      </c>
      <c r="E13" s="13">
        <f t="shared" ref="E13:X13" si="4">+E14+E15</f>
        <v>33505811454.295502</v>
      </c>
      <c r="F13" s="13">
        <f t="shared" si="4"/>
        <v>34865697743.508499</v>
      </c>
      <c r="G13" s="13">
        <f t="shared" si="4"/>
        <v>35173409239.607796</v>
      </c>
      <c r="H13" s="13">
        <f t="shared" si="4"/>
        <v>35436452937.886223</v>
      </c>
      <c r="I13" s="13">
        <f t="shared" si="4"/>
        <v>35133704530.433693</v>
      </c>
      <c r="J13" s="13">
        <f t="shared" si="4"/>
        <v>38126446984.431648</v>
      </c>
      <c r="K13" s="13">
        <f t="shared" si="4"/>
        <v>38930467345.207214</v>
      </c>
      <c r="L13" s="13">
        <f t="shared" si="4"/>
        <v>39977679049.674164</v>
      </c>
      <c r="M13" s="13">
        <f t="shared" si="4"/>
        <v>41754464785.215233</v>
      </c>
      <c r="N13" s="13">
        <f t="shared" si="4"/>
        <v>43575918318.577171</v>
      </c>
      <c r="O13" s="13">
        <f t="shared" si="4"/>
        <v>47064969637.251404</v>
      </c>
      <c r="P13" s="13">
        <f t="shared" si="4"/>
        <v>46926003155.142052</v>
      </c>
      <c r="Q13" s="13">
        <f t="shared" si="4"/>
        <v>47332976424.176598</v>
      </c>
      <c r="R13" s="13">
        <f t="shared" si="4"/>
        <v>48616431148.229446</v>
      </c>
      <c r="S13" s="13">
        <f t="shared" si="4"/>
        <v>49899389563.417625</v>
      </c>
      <c r="T13" s="13">
        <f t="shared" si="4"/>
        <v>50018007382.075256</v>
      </c>
      <c r="U13" s="13">
        <f t="shared" si="4"/>
        <v>49941575816.915108</v>
      </c>
      <c r="V13" s="13">
        <f t="shared" si="4"/>
        <v>50825998213.768234</v>
      </c>
      <c r="W13" s="13">
        <f t="shared" si="4"/>
        <v>51080108352.482491</v>
      </c>
      <c r="X13" s="13">
        <f t="shared" si="4"/>
        <v>53442538548.341576</v>
      </c>
    </row>
    <row r="14" spans="1:24" ht="15.75">
      <c r="A14" s="8" t="s">
        <v>43</v>
      </c>
      <c r="B14" s="2" t="s">
        <v>27</v>
      </c>
      <c r="C14" s="10"/>
      <c r="D14" s="11">
        <v>31684357920.933563</v>
      </c>
      <c r="E14" s="11">
        <v>31887844555.450836</v>
      </c>
      <c r="F14" s="11">
        <v>33237804667.370312</v>
      </c>
      <c r="G14" s="11">
        <v>33545516163.469604</v>
      </c>
      <c r="H14" s="11">
        <v>33808559861.748032</v>
      </c>
      <c r="I14" s="11">
        <v>33505811454.295502</v>
      </c>
      <c r="J14" s="11">
        <v>34761472881.926483</v>
      </c>
      <c r="K14" s="11">
        <v>35744164433.985512</v>
      </c>
      <c r="L14" s="11">
        <v>36791376138.452461</v>
      </c>
      <c r="M14" s="11">
        <v>38568161873.99353</v>
      </c>
      <c r="N14" s="11">
        <v>40389615407.355469</v>
      </c>
      <c r="O14" s="11">
        <v>43878666726.029701</v>
      </c>
      <c r="P14" s="11">
        <v>43739700243.920349</v>
      </c>
      <c r="Q14" s="11">
        <v>44146673512.954895</v>
      </c>
      <c r="R14" s="11">
        <v>45430128237.007744</v>
      </c>
      <c r="S14" s="11">
        <v>46713086652.195923</v>
      </c>
      <c r="T14" s="11">
        <v>46831704470.853554</v>
      </c>
      <c r="U14" s="11">
        <v>46755272905.693405</v>
      </c>
      <c r="V14" s="11">
        <v>47639695302.546532</v>
      </c>
      <c r="W14" s="11">
        <v>47893805441.260788</v>
      </c>
      <c r="X14" s="11">
        <v>50256235637.119873</v>
      </c>
    </row>
    <row r="15" spans="1:24" ht="15.75">
      <c r="A15" s="8" t="s">
        <v>47</v>
      </c>
      <c r="B15" s="2" t="s">
        <v>6</v>
      </c>
      <c r="C15" s="10"/>
      <c r="D15" s="11">
        <v>1697376317.1928694</v>
      </c>
      <c r="E15" s="11">
        <v>1617966898.8446651</v>
      </c>
      <c r="F15" s="11">
        <v>1627893076.1381905</v>
      </c>
      <c r="G15" s="11">
        <v>1627893076.1381905</v>
      </c>
      <c r="H15" s="11">
        <v>1627893076.1381905</v>
      </c>
      <c r="I15" s="11">
        <v>1627893076.1381905</v>
      </c>
      <c r="J15" s="11">
        <v>3364974102.5051622</v>
      </c>
      <c r="K15" s="11">
        <v>3186302911.2217021</v>
      </c>
      <c r="L15" s="11">
        <v>3186302911.2217021</v>
      </c>
      <c r="M15" s="11">
        <v>3186302911.2217021</v>
      </c>
      <c r="N15" s="11">
        <v>3186302911.2217021</v>
      </c>
      <c r="O15" s="11">
        <v>3186302911.2217021</v>
      </c>
      <c r="P15" s="11">
        <v>3186302911.2217021</v>
      </c>
      <c r="Q15" s="11">
        <v>3186302911.2217021</v>
      </c>
      <c r="R15" s="11">
        <v>3186302911.2217021</v>
      </c>
      <c r="S15" s="11">
        <v>3186302911.2217021</v>
      </c>
      <c r="T15" s="11">
        <v>3186302911.2217021</v>
      </c>
      <c r="U15" s="11">
        <v>3186302911.2217021</v>
      </c>
      <c r="V15" s="11">
        <v>3186302911.2217021</v>
      </c>
      <c r="W15" s="11">
        <v>3186302911.2217021</v>
      </c>
      <c r="X15" s="11">
        <v>3186302911.2217021</v>
      </c>
    </row>
    <row r="16" spans="1:24" ht="15.75">
      <c r="A16" s="15" t="s">
        <v>44</v>
      </c>
      <c r="B16" s="10" t="s">
        <v>11</v>
      </c>
      <c r="C16" s="10"/>
      <c r="D16" s="13">
        <f>+D17+D18</f>
        <v>50179524417.403343</v>
      </c>
      <c r="E16" s="13">
        <f t="shared" ref="E16:X16" si="5">+E17+E18</f>
        <v>50887686338.041924</v>
      </c>
      <c r="F16" s="13">
        <f t="shared" si="5"/>
        <v>51595848258.680511</v>
      </c>
      <c r="G16" s="13">
        <f t="shared" si="5"/>
        <v>52304010179.319099</v>
      </c>
      <c r="H16" s="13">
        <f t="shared" si="5"/>
        <v>53012172099.95768</v>
      </c>
      <c r="I16" s="13">
        <f t="shared" si="5"/>
        <v>53720334020.596268</v>
      </c>
      <c r="J16" s="13">
        <f t="shared" si="5"/>
        <v>54428495941.234848</v>
      </c>
      <c r="K16" s="13">
        <f t="shared" si="5"/>
        <v>55136657861.873436</v>
      </c>
      <c r="L16" s="13">
        <f t="shared" si="5"/>
        <v>55844819782.512016</v>
      </c>
      <c r="M16" s="13">
        <f t="shared" si="5"/>
        <v>56552981703.150604</v>
      </c>
      <c r="N16" s="13">
        <f t="shared" si="5"/>
        <v>57261143623.7892</v>
      </c>
      <c r="O16" s="13">
        <f t="shared" si="5"/>
        <v>57824806224.387695</v>
      </c>
      <c r="P16" s="13">
        <f t="shared" si="5"/>
        <v>58388468824.986206</v>
      </c>
      <c r="Q16" s="13">
        <f t="shared" si="5"/>
        <v>58952131425.584717</v>
      </c>
      <c r="R16" s="13">
        <f t="shared" si="5"/>
        <v>59515794026.183228</v>
      </c>
      <c r="S16" s="13">
        <f t="shared" si="5"/>
        <v>60079456626.781738</v>
      </c>
      <c r="T16" s="13">
        <f t="shared" si="5"/>
        <v>60046383183.383202</v>
      </c>
      <c r="U16" s="13">
        <f t="shared" si="5"/>
        <v>60013309739.984673</v>
      </c>
      <c r="V16" s="13">
        <f t="shared" si="5"/>
        <v>59980236296.586143</v>
      </c>
      <c r="W16" s="13">
        <f t="shared" si="5"/>
        <v>59947162853.187614</v>
      </c>
      <c r="X16" s="13">
        <f t="shared" si="5"/>
        <v>59914089409.789078</v>
      </c>
    </row>
    <row r="17" spans="1:24">
      <c r="A17" s="8" t="s">
        <v>45</v>
      </c>
      <c r="B17" s="2" t="s">
        <v>7</v>
      </c>
      <c r="C17" s="2"/>
      <c r="D17" s="14">
        <v>9786745543.5472183</v>
      </c>
      <c r="E17" s="14">
        <v>9879586309.115984</v>
      </c>
      <c r="F17" s="14">
        <v>9972427074.6847496</v>
      </c>
      <c r="G17" s="14">
        <v>10065267840.253517</v>
      </c>
      <c r="H17" s="14">
        <v>10158108605.822281</v>
      </c>
      <c r="I17" s="14">
        <v>10250949371.391047</v>
      </c>
      <c r="J17" s="14">
        <v>10343790136.959812</v>
      </c>
      <c r="K17" s="14">
        <v>10436630902.52858</v>
      </c>
      <c r="L17" s="14">
        <v>10529471668.097345</v>
      </c>
      <c r="M17" s="14">
        <v>10622312433.666109</v>
      </c>
      <c r="N17" s="14">
        <v>10715153199.234875</v>
      </c>
      <c r="O17" s="14">
        <v>10693803661.784206</v>
      </c>
      <c r="P17" s="14">
        <v>10672454124.333538</v>
      </c>
      <c r="Q17" s="14">
        <v>10651104586.88287</v>
      </c>
      <c r="R17" s="14">
        <v>10629755049.432199</v>
      </c>
      <c r="S17" s="14">
        <v>10608405511.981531</v>
      </c>
      <c r="T17" s="14">
        <v>10573407686.549942</v>
      </c>
      <c r="U17" s="14">
        <v>10538409861.118355</v>
      </c>
      <c r="V17" s="14">
        <v>10503412035.686766</v>
      </c>
      <c r="W17" s="14">
        <v>10468414210.255178</v>
      </c>
      <c r="X17" s="14">
        <v>10433416384.823587</v>
      </c>
    </row>
    <row r="18" spans="1:24">
      <c r="A18" s="8" t="s">
        <v>46</v>
      </c>
      <c r="B18" s="2" t="s">
        <v>62</v>
      </c>
      <c r="C18" s="2"/>
      <c r="D18" s="14">
        <v>40392778873.856125</v>
      </c>
      <c r="E18" s="14">
        <v>41008100028.925941</v>
      </c>
      <c r="F18" s="14">
        <v>41623421183.995766</v>
      </c>
      <c r="G18" s="14">
        <v>42238742339.065582</v>
      </c>
      <c r="H18" s="14">
        <v>42854063494.135399</v>
      </c>
      <c r="I18" s="14">
        <v>43469384649.205223</v>
      </c>
      <c r="J18" s="14">
        <v>44084705804.27504</v>
      </c>
      <c r="K18" s="14">
        <v>44700026959.344856</v>
      </c>
      <c r="L18" s="14">
        <v>45315348114.414673</v>
      </c>
      <c r="M18" s="14">
        <v>45930669269.484497</v>
      </c>
      <c r="N18" s="14">
        <v>46545990424.554321</v>
      </c>
      <c r="O18" s="14">
        <v>47131002562.603493</v>
      </c>
      <c r="P18" s="14">
        <v>47716014700.652672</v>
      </c>
      <c r="Q18" s="14">
        <v>48301026838.701851</v>
      </c>
      <c r="R18" s="14">
        <v>48886038976.75103</v>
      </c>
      <c r="S18" s="14">
        <v>49471051114.800209</v>
      </c>
      <c r="T18" s="14">
        <v>49472975496.83326</v>
      </c>
      <c r="U18" s="14">
        <v>49474899878.866318</v>
      </c>
      <c r="V18" s="14">
        <v>49476824260.899376</v>
      </c>
      <c r="W18" s="14">
        <v>49478748642.932434</v>
      </c>
      <c r="X18" s="14">
        <v>49480673024.965492</v>
      </c>
    </row>
    <row r="19" spans="1:24" ht="15.75">
      <c r="A19" s="15" t="s">
        <v>48</v>
      </c>
      <c r="B19" s="10" t="s">
        <v>12</v>
      </c>
      <c r="C19" s="10"/>
      <c r="D19" s="13">
        <f>+D20+D21+D22</f>
        <v>36029597786.679871</v>
      </c>
      <c r="E19" s="13">
        <f t="shared" ref="E19:X19" si="6">+E20+E21+E22</f>
        <v>35719544672.591614</v>
      </c>
      <c r="F19" s="13">
        <f t="shared" si="6"/>
        <v>35330824366.711571</v>
      </c>
      <c r="G19" s="13">
        <f t="shared" si="6"/>
        <v>34887360788.87085</v>
      </c>
      <c r="H19" s="13">
        <f t="shared" si="6"/>
        <v>34388333041.677269</v>
      </c>
      <c r="I19" s="13">
        <f t="shared" si="6"/>
        <v>33737912134.44136</v>
      </c>
      <c r="J19" s="13">
        <f t="shared" si="6"/>
        <v>33054231174.089958</v>
      </c>
      <c r="K19" s="13">
        <f t="shared" si="6"/>
        <v>32322844322.37281</v>
      </c>
      <c r="L19" s="13">
        <f t="shared" si="6"/>
        <v>31414229570.080757</v>
      </c>
      <c r="M19" s="13">
        <f t="shared" si="6"/>
        <v>30400335278.409866</v>
      </c>
      <c r="N19" s="13">
        <f t="shared" si="6"/>
        <v>29275473247.784775</v>
      </c>
      <c r="O19" s="13">
        <f t="shared" si="6"/>
        <v>28007732534.425076</v>
      </c>
      <c r="P19" s="13">
        <f t="shared" si="6"/>
        <v>26708910273.869995</v>
      </c>
      <c r="Q19" s="13">
        <f t="shared" si="6"/>
        <v>25344875390.852943</v>
      </c>
      <c r="R19" s="13">
        <f t="shared" si="6"/>
        <v>23688727308.120464</v>
      </c>
      <c r="S19" s="13">
        <f t="shared" si="6"/>
        <v>21910449942.954044</v>
      </c>
      <c r="T19" s="13">
        <f t="shared" si="6"/>
        <v>20054409777.952301</v>
      </c>
      <c r="U19" s="13">
        <f t="shared" si="6"/>
        <v>18219243902.725193</v>
      </c>
      <c r="V19" s="13">
        <f t="shared" si="6"/>
        <v>16443968251.811235</v>
      </c>
      <c r="W19" s="13">
        <f t="shared" si="6"/>
        <v>14540221492.272757</v>
      </c>
      <c r="X19" s="13">
        <f t="shared" si="6"/>
        <v>12615395326.30138</v>
      </c>
    </row>
    <row r="20" spans="1:24" s="16" customFormat="1">
      <c r="A20" s="8" t="s">
        <v>59</v>
      </c>
      <c r="B20" s="2" t="s">
        <v>13</v>
      </c>
      <c r="C20" s="2"/>
      <c r="D20" s="11">
        <v>20025957582.912464</v>
      </c>
      <c r="E20" s="11">
        <v>19797140600.119125</v>
      </c>
      <c r="F20" s="11">
        <v>19493300249.092415</v>
      </c>
      <c r="G20" s="11">
        <v>19150074774.902397</v>
      </c>
      <c r="H20" s="11">
        <v>18748195041.794086</v>
      </c>
      <c r="I20" s="11">
        <v>18252516334.327179</v>
      </c>
      <c r="J20" s="11">
        <v>17750689743.564453</v>
      </c>
      <c r="K20" s="11">
        <v>17203644769.693951</v>
      </c>
      <c r="L20" s="11">
        <v>16500761901.737076</v>
      </c>
      <c r="M20" s="11">
        <v>15671872381.568192</v>
      </c>
      <c r="N20" s="11">
        <v>14768045299.534483</v>
      </c>
      <c r="O20" s="11">
        <v>13747678267.307262</v>
      </c>
      <c r="P20" s="11">
        <v>12776365849.312843</v>
      </c>
      <c r="Q20" s="11">
        <v>11768121426.425522</v>
      </c>
      <c r="R20" s="11">
        <v>10614635309.301636</v>
      </c>
      <c r="S20" s="11">
        <v>9486758217.2792435</v>
      </c>
      <c r="T20" s="11">
        <v>8447251502.5050449</v>
      </c>
      <c r="U20" s="11">
        <v>7492904462.2807322</v>
      </c>
      <c r="V20" s="11">
        <v>6607247565.2379084</v>
      </c>
      <c r="W20" s="11">
        <v>5639233715.6631899</v>
      </c>
      <c r="X20" s="11">
        <v>4701718824.520752</v>
      </c>
    </row>
    <row r="21" spans="1:24" s="16" customFormat="1">
      <c r="A21" s="8" t="s">
        <v>60</v>
      </c>
      <c r="B21" s="2" t="s">
        <v>14</v>
      </c>
      <c r="C21" s="2"/>
      <c r="D21" s="11">
        <v>8865188037.5454998</v>
      </c>
      <c r="E21" s="11">
        <v>8862658183.426178</v>
      </c>
      <c r="F21" s="11">
        <v>8855062475.6735935</v>
      </c>
      <c r="G21" s="11">
        <v>8846019783.5456734</v>
      </c>
      <c r="H21" s="11">
        <v>8836975811.1272087</v>
      </c>
      <c r="I21" s="11">
        <v>8811298303.9323139</v>
      </c>
      <c r="J21" s="11">
        <v>8781276566.067625</v>
      </c>
      <c r="K21" s="11">
        <v>8772957289.3099384</v>
      </c>
      <c r="L21" s="11">
        <v>8747637751.3517666</v>
      </c>
      <c r="M21" s="11">
        <v>8711466982.8400917</v>
      </c>
      <c r="N21" s="11">
        <v>8669870599.0516663</v>
      </c>
      <c r="O21" s="11">
        <v>8622848599.9864883</v>
      </c>
      <c r="P21" s="11">
        <v>8541102663.1501017</v>
      </c>
      <c r="Q21" s="11">
        <v>8443441588.1685791</v>
      </c>
      <c r="R21" s="11">
        <v>8334929282.6335545</v>
      </c>
      <c r="S21" s="11">
        <v>8190246208.586854</v>
      </c>
      <c r="T21" s="11">
        <v>7984072828.0703058</v>
      </c>
      <c r="U21" s="11">
        <v>7770665293.8514223</v>
      </c>
      <c r="V21" s="11">
        <v>7518193329.6399307</v>
      </c>
      <c r="W21" s="11">
        <v>7261742580.8921547</v>
      </c>
      <c r="X21" s="11">
        <v>6964780571.4113035</v>
      </c>
    </row>
    <row r="22" spans="1:24" s="16" customFormat="1">
      <c r="A22" s="8" t="s">
        <v>61</v>
      </c>
      <c r="B22" s="2" t="s">
        <v>15</v>
      </c>
      <c r="C22" s="2"/>
      <c r="D22" s="11">
        <v>7138452166.2219086</v>
      </c>
      <c r="E22" s="11">
        <v>7059745889.0463066</v>
      </c>
      <c r="F22" s="11">
        <v>6982461641.9455652</v>
      </c>
      <c r="G22" s="11">
        <v>6891266230.4227781</v>
      </c>
      <c r="H22" s="11">
        <v>6803162188.7559767</v>
      </c>
      <c r="I22" s="11">
        <v>6674097496.1818705</v>
      </c>
      <c r="J22" s="11">
        <v>6522264864.4578781</v>
      </c>
      <c r="K22" s="11">
        <v>6346242263.3689184</v>
      </c>
      <c r="L22" s="11">
        <v>6165829916.9919119</v>
      </c>
      <c r="M22" s="11">
        <v>6016995914.0015841</v>
      </c>
      <c r="N22" s="11">
        <v>5837557349.1986237</v>
      </c>
      <c r="O22" s="11">
        <v>5637205667.1313238</v>
      </c>
      <c r="P22" s="11">
        <v>5391441761.407053</v>
      </c>
      <c r="Q22" s="11">
        <v>5133312376.2588406</v>
      </c>
      <c r="R22" s="11">
        <v>4739162716.185277</v>
      </c>
      <c r="S22" s="11">
        <v>4233445517.0879464</v>
      </c>
      <c r="T22" s="11">
        <v>3623085447.3769488</v>
      </c>
      <c r="U22" s="11">
        <v>2955674146.59304</v>
      </c>
      <c r="V22" s="11">
        <v>2318527356.9333978</v>
      </c>
      <c r="W22" s="11">
        <v>1639245195.7174122</v>
      </c>
      <c r="X22" s="11">
        <v>948895930.36932397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17751380816.670292</v>
      </c>
      <c r="E35" s="11">
        <v>18809513656.788811</v>
      </c>
      <c r="F35" s="11">
        <v>20435791686.630081</v>
      </c>
      <c r="G35" s="11">
        <v>22085516978.269341</v>
      </c>
      <c r="H35" s="11">
        <v>24037651825.919899</v>
      </c>
      <c r="I35" s="11">
        <v>26330959115.012699</v>
      </c>
      <c r="J35" s="11">
        <v>28790276378.123669</v>
      </c>
      <c r="K35" s="11">
        <v>31137170017.305061</v>
      </c>
      <c r="L35" s="11">
        <v>32932043467.13163</v>
      </c>
      <c r="M35" s="11">
        <v>34503819977.016533</v>
      </c>
      <c r="N35" s="11">
        <v>36846108286.788918</v>
      </c>
      <c r="O35" s="11">
        <v>39386646663.471207</v>
      </c>
      <c r="P35" s="11">
        <v>42175325331.922661</v>
      </c>
      <c r="Q35" s="11">
        <v>45271422861.694771</v>
      </c>
      <c r="R35" s="11">
        <v>48797913509.342743</v>
      </c>
      <c r="S35" s="11">
        <v>52917287800.517532</v>
      </c>
      <c r="T35" s="11">
        <v>57271718259.480637</v>
      </c>
      <c r="U35" s="11">
        <v>62114883929.873802</v>
      </c>
      <c r="V35" s="11">
        <v>66034829384.629356</v>
      </c>
      <c r="W35" s="11">
        <v>69549944323.163742</v>
      </c>
      <c r="X35" s="11">
        <v>74268123080.443237</v>
      </c>
    </row>
    <row r="36" spans="1:24" ht="15.75">
      <c r="A36" s="25">
        <v>5</v>
      </c>
      <c r="B36" s="9" t="s">
        <v>9</v>
      </c>
      <c r="C36" s="10"/>
      <c r="D36" s="11">
        <v>67101583.000000015</v>
      </c>
      <c r="E36" s="11">
        <v>68535628</v>
      </c>
      <c r="F36" s="11">
        <v>69987617.000000015</v>
      </c>
      <c r="G36" s="11">
        <v>71416812</v>
      </c>
      <c r="H36" s="11">
        <v>72769365.999999985</v>
      </c>
      <c r="I36" s="11">
        <v>74008072.99999997</v>
      </c>
      <c r="J36" s="11">
        <v>75117208.999999985</v>
      </c>
      <c r="K36" s="11">
        <v>76111109</v>
      </c>
      <c r="L36" s="11">
        <v>77020331</v>
      </c>
      <c r="M36" s="11">
        <v>77890898.999999985</v>
      </c>
      <c r="N36" s="11">
        <v>78758009.99999997</v>
      </c>
      <c r="O36" s="11">
        <v>79629676</v>
      </c>
      <c r="P36" s="11">
        <v>80500625.000000015</v>
      </c>
      <c r="Q36" s="11">
        <v>81377056</v>
      </c>
      <c r="R36" s="11">
        <v>82262996</v>
      </c>
      <c r="S36" s="11">
        <v>83161145</v>
      </c>
      <c r="T36" s="11">
        <v>84075579.999999985</v>
      </c>
      <c r="U36" s="11">
        <v>85007447</v>
      </c>
      <c r="V36" s="11">
        <v>85951911.999999985</v>
      </c>
      <c r="W36" s="11">
        <v>86901173</v>
      </c>
      <c r="X36" s="11">
        <v>87848444.999999985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6722.4627547937571</v>
      </c>
      <c r="E39" s="11">
        <f t="shared" si="8"/>
        <v>6756.8083546927091</v>
      </c>
      <c r="F39" s="11">
        <f t="shared" si="8"/>
        <v>6820.8631612997751</v>
      </c>
      <c r="G39" s="11">
        <f t="shared" si="8"/>
        <v>6885.8257644183132</v>
      </c>
      <c r="H39" s="11">
        <f t="shared" si="8"/>
        <v>6972.9978706966267</v>
      </c>
      <c r="I39" s="11">
        <f t="shared" si="8"/>
        <v>6907.6409883125307</v>
      </c>
      <c r="J39" s="11">
        <f t="shared" si="8"/>
        <v>7072.5684182697496</v>
      </c>
      <c r="K39" s="11">
        <f t="shared" si="8"/>
        <v>7233.1391312882033</v>
      </c>
      <c r="L39" s="11">
        <f t="shared" si="8"/>
        <v>7416.1853448927441</v>
      </c>
      <c r="M39" s="11">
        <f t="shared" si="8"/>
        <v>7604.6672143576798</v>
      </c>
      <c r="N39" s="11">
        <f t="shared" si="8"/>
        <v>7792.3237557057073</v>
      </c>
      <c r="O39" s="11">
        <f t="shared" si="8"/>
        <v>8028.3238598052694</v>
      </c>
      <c r="P39" s="11">
        <f t="shared" si="8"/>
        <v>8210.3341684176157</v>
      </c>
      <c r="Q39" s="11">
        <f t="shared" si="8"/>
        <v>8397.5449186359601</v>
      </c>
      <c r="R39" s="11">
        <f t="shared" si="8"/>
        <v>8460.1534810826815</v>
      </c>
      <c r="S39" s="11">
        <f t="shared" si="8"/>
        <v>8675.2435081080985</v>
      </c>
      <c r="T39" s="11">
        <f t="shared" si="8"/>
        <v>8855.4290172009096</v>
      </c>
      <c r="U39" s="11">
        <f t="shared" si="8"/>
        <v>9079.0826772457349</v>
      </c>
      <c r="V39" s="11">
        <f t="shared" si="8"/>
        <v>9309.9929329438</v>
      </c>
      <c r="W39" s="11">
        <f t="shared" si="8"/>
        <v>9538.540983634779</v>
      </c>
      <c r="X39" s="11">
        <f t="shared" si="8"/>
        <v>9808.9999893037984</v>
      </c>
    </row>
    <row r="40" spans="1:24" ht="15.75">
      <c r="B40" s="20" t="s">
        <v>5</v>
      </c>
      <c r="C40" s="7"/>
      <c r="D40" s="11">
        <f t="shared" ref="D40:X40" si="9">+D8/D36</f>
        <v>342.04705050601876</v>
      </c>
      <c r="E40" s="11">
        <f t="shared" si="9"/>
        <v>353.25376547197561</v>
      </c>
      <c r="F40" s="11">
        <f t="shared" si="9"/>
        <v>379.10988234441305</v>
      </c>
      <c r="G40" s="11">
        <f t="shared" si="9"/>
        <v>419.2977924208883</v>
      </c>
      <c r="H40" s="11">
        <f t="shared" si="9"/>
        <v>472.82338779688314</v>
      </c>
      <c r="I40" s="11">
        <f t="shared" si="9"/>
        <v>534.07015859199601</v>
      </c>
      <c r="J40" s="11">
        <f t="shared" si="9"/>
        <v>603.7078840379055</v>
      </c>
      <c r="K40" s="11">
        <f t="shared" si="9"/>
        <v>679.16166014460032</v>
      </c>
      <c r="L40" s="11">
        <f t="shared" si="9"/>
        <v>763.34715123187232</v>
      </c>
      <c r="M40" s="11">
        <f t="shared" si="9"/>
        <v>844.19761067601223</v>
      </c>
      <c r="N40" s="11">
        <f t="shared" si="9"/>
        <v>931.80450138594915</v>
      </c>
      <c r="O40" s="11">
        <f t="shared" si="9"/>
        <v>1027.4252195993101</v>
      </c>
      <c r="P40" s="11">
        <f t="shared" si="9"/>
        <v>1134.9544054324333</v>
      </c>
      <c r="Q40" s="11">
        <f t="shared" si="9"/>
        <v>1254.1588901460468</v>
      </c>
      <c r="R40" s="11">
        <f t="shared" si="9"/>
        <v>1383.677657648856</v>
      </c>
      <c r="S40" s="11">
        <f t="shared" si="9"/>
        <v>1523.1378012942157</v>
      </c>
      <c r="T40" s="11">
        <f t="shared" si="9"/>
        <v>1673.6729979836261</v>
      </c>
      <c r="U40" s="11">
        <f t="shared" si="9"/>
        <v>1868.3073839050173</v>
      </c>
      <c r="V40" s="11">
        <f t="shared" si="9"/>
        <v>2060.5932653462469</v>
      </c>
      <c r="W40" s="11">
        <f t="shared" si="9"/>
        <v>2264.9001489528928</v>
      </c>
      <c r="X40" s="11">
        <f t="shared" si="9"/>
        <v>2489.1018398443025</v>
      </c>
    </row>
    <row r="41" spans="1:24" ht="15.75">
      <c r="B41" s="20" t="s">
        <v>38</v>
      </c>
      <c r="C41" s="7"/>
      <c r="D41" s="37">
        <f>+D9/D36</f>
        <v>4598.1797108058909</v>
      </c>
      <c r="E41" s="37">
        <f t="shared" ref="E41:X41" si="10">+E9/E36</f>
        <v>4650.9910544570484</v>
      </c>
      <c r="F41" s="37">
        <f t="shared" si="10"/>
        <v>4701.5544325094179</v>
      </c>
      <c r="G41" s="37">
        <f t="shared" si="10"/>
        <v>4753.1389704301509</v>
      </c>
      <c r="H41" s="37">
        <f t="shared" si="10"/>
        <v>4812.1433122073786</v>
      </c>
      <c r="I41" s="37">
        <f t="shared" si="10"/>
        <v>4717.1035591097816</v>
      </c>
      <c r="J41" s="37">
        <f t="shared" si="10"/>
        <v>4796.6848001765957</v>
      </c>
      <c r="K41" s="37">
        <f t="shared" si="10"/>
        <v>4893.3792852801771</v>
      </c>
      <c r="L41" s="37">
        <f t="shared" si="10"/>
        <v>5000.8493388964462</v>
      </c>
      <c r="M41" s="37">
        <f t="shared" si="10"/>
        <v>5108.0585592697162</v>
      </c>
      <c r="N41" s="37">
        <f t="shared" si="10"/>
        <v>5208.464622795279</v>
      </c>
      <c r="O41" s="37">
        <f t="shared" si="10"/>
        <v>5331.9541577988703</v>
      </c>
      <c r="P41" s="37">
        <f t="shared" si="10"/>
        <v>5435.3504805541661</v>
      </c>
      <c r="Q41" s="37">
        <f t="shared" si="10"/>
        <v>5525.8541379209764</v>
      </c>
      <c r="R41" s="37">
        <f t="shared" si="10"/>
        <v>5474.0426652428314</v>
      </c>
      <c r="S41" s="37">
        <f t="shared" si="10"/>
        <v>5566.1571711948318</v>
      </c>
      <c r="T41" s="37">
        <f t="shared" si="10"/>
        <v>5634.1151900560599</v>
      </c>
      <c r="U41" s="37">
        <f t="shared" si="10"/>
        <v>5702.9764594382614</v>
      </c>
      <c r="V41" s="37">
        <f t="shared" si="10"/>
        <v>5768.9183170236929</v>
      </c>
      <c r="W41" s="37">
        <f t="shared" si="10"/>
        <v>5828.6949454250998</v>
      </c>
      <c r="X41" s="37">
        <f t="shared" si="10"/>
        <v>5885.9282791398546</v>
      </c>
    </row>
    <row r="42" spans="1:24" ht="15.75">
      <c r="B42" s="20" t="s">
        <v>10</v>
      </c>
      <c r="C42" s="9"/>
      <c r="D42" s="11">
        <f t="shared" ref="D42:X42" si="11">+D10/D36</f>
        <v>1782.2359934818471</v>
      </c>
      <c r="E42" s="11">
        <f t="shared" si="11"/>
        <v>1752.563534763686</v>
      </c>
      <c r="F42" s="11">
        <f t="shared" si="11"/>
        <v>1740.1988464459441</v>
      </c>
      <c r="G42" s="11">
        <f t="shared" si="11"/>
        <v>1713.3890015672744</v>
      </c>
      <c r="H42" s="11">
        <f t="shared" si="11"/>
        <v>1688.0311706923653</v>
      </c>
      <c r="I42" s="11">
        <f t="shared" si="11"/>
        <v>1656.4672706107533</v>
      </c>
      <c r="J42" s="11">
        <f t="shared" si="11"/>
        <v>1672.1757340552481</v>
      </c>
      <c r="K42" s="11">
        <f t="shared" si="11"/>
        <v>1660.5981858634259</v>
      </c>
      <c r="L42" s="11">
        <f t="shared" si="11"/>
        <v>1651.988854764425</v>
      </c>
      <c r="M42" s="11">
        <f t="shared" si="11"/>
        <v>1652.4110444119503</v>
      </c>
      <c r="N42" s="11">
        <f t="shared" si="11"/>
        <v>1652.0546315244785</v>
      </c>
      <c r="O42" s="11">
        <f t="shared" si="11"/>
        <v>1668.9444824070888</v>
      </c>
      <c r="P42" s="11">
        <f t="shared" si="11"/>
        <v>1640.0292824310152</v>
      </c>
      <c r="Q42" s="11">
        <f t="shared" si="11"/>
        <v>1617.5318905689369</v>
      </c>
      <c r="R42" s="11">
        <f t="shared" si="11"/>
        <v>1602.4331581909944</v>
      </c>
      <c r="S42" s="11">
        <f t="shared" si="11"/>
        <v>1585.9485356190492</v>
      </c>
      <c r="T42" s="11">
        <f t="shared" si="11"/>
        <v>1547.6408291612236</v>
      </c>
      <c r="U42" s="11">
        <f t="shared" si="11"/>
        <v>1507.7988339024575</v>
      </c>
      <c r="V42" s="11">
        <f t="shared" si="11"/>
        <v>1480.4813505738607</v>
      </c>
      <c r="W42" s="11">
        <f t="shared" si="11"/>
        <v>1444.9458892567866</v>
      </c>
      <c r="X42" s="11">
        <f t="shared" si="11"/>
        <v>1433.9698703196402</v>
      </c>
    </row>
    <row r="43" spans="1:24" ht="15.75">
      <c r="B43" s="26" t="s">
        <v>32</v>
      </c>
      <c r="C43" s="9"/>
      <c r="D43" s="11">
        <f t="shared" ref="D43:X43" si="12">+D11/D36</f>
        <v>1245.2948934979636</v>
      </c>
      <c r="E43" s="11">
        <f t="shared" si="12"/>
        <v>1231.3814034408124</v>
      </c>
      <c r="F43" s="11">
        <f t="shared" si="12"/>
        <v>1235.38348222642</v>
      </c>
      <c r="G43" s="11">
        <f t="shared" si="12"/>
        <v>1224.8855272190938</v>
      </c>
      <c r="H43" s="11">
        <f t="shared" si="12"/>
        <v>1215.465104338602</v>
      </c>
      <c r="I43" s="11">
        <f t="shared" si="12"/>
        <v>1200.5992717987672</v>
      </c>
      <c r="J43" s="11">
        <f t="shared" si="12"/>
        <v>1232.14033319138</v>
      </c>
      <c r="K43" s="11">
        <f t="shared" si="12"/>
        <v>1235.9184676586522</v>
      </c>
      <c r="L43" s="11">
        <f t="shared" si="12"/>
        <v>1244.1195407506907</v>
      </c>
      <c r="M43" s="11">
        <f t="shared" si="12"/>
        <v>1262.1172402743209</v>
      </c>
      <c r="N43" s="11">
        <f t="shared" si="12"/>
        <v>1280.340398930425</v>
      </c>
      <c r="O43" s="11">
        <f t="shared" si="12"/>
        <v>1317.2196740024297</v>
      </c>
      <c r="P43" s="11">
        <f t="shared" si="12"/>
        <v>1308.24415313705</v>
      </c>
      <c r="Q43" s="11">
        <f t="shared" si="12"/>
        <v>1306.0819974829431</v>
      </c>
      <c r="R43" s="11">
        <f t="shared" si="12"/>
        <v>1314.4698154977564</v>
      </c>
      <c r="S43" s="11">
        <f t="shared" si="12"/>
        <v>1322.4787392020562</v>
      </c>
      <c r="T43" s="11">
        <f t="shared" si="12"/>
        <v>1309.1124743410451</v>
      </c>
      <c r="U43" s="11">
        <f t="shared" si="12"/>
        <v>1293.473565403038</v>
      </c>
      <c r="V43" s="11">
        <f t="shared" si="12"/>
        <v>1289.1654406751811</v>
      </c>
      <c r="W43" s="11">
        <f t="shared" si="12"/>
        <v>1277.6268417650715</v>
      </c>
      <c r="X43" s="11">
        <f t="shared" si="12"/>
        <v>1290.3657880128744</v>
      </c>
    </row>
    <row r="44" spans="1:24" ht="15.75">
      <c r="B44" s="26" t="s">
        <v>33</v>
      </c>
      <c r="C44" s="9"/>
      <c r="D44" s="11">
        <f t="shared" ref="D44:X44" si="13">+D12/D36</f>
        <v>536.94109998388353</v>
      </c>
      <c r="E44" s="11">
        <f t="shared" si="13"/>
        <v>521.1821313228736</v>
      </c>
      <c r="F44" s="11">
        <f t="shared" si="13"/>
        <v>504.81536421952421</v>
      </c>
      <c r="G44" s="11">
        <f t="shared" si="13"/>
        <v>488.50347434818076</v>
      </c>
      <c r="H44" s="11">
        <f t="shared" si="13"/>
        <v>472.56606635376318</v>
      </c>
      <c r="I44" s="11">
        <f t="shared" si="13"/>
        <v>455.86799881198601</v>
      </c>
      <c r="J44" s="11">
        <f t="shared" si="13"/>
        <v>440.03540086386818</v>
      </c>
      <c r="K44" s="11">
        <f t="shared" si="13"/>
        <v>424.67971820477362</v>
      </c>
      <c r="L44" s="11">
        <f t="shared" si="13"/>
        <v>407.86931401373431</v>
      </c>
      <c r="M44" s="11">
        <f t="shared" si="13"/>
        <v>390.29380413762937</v>
      </c>
      <c r="N44" s="11">
        <f t="shared" si="13"/>
        <v>371.71423259405344</v>
      </c>
      <c r="O44" s="11">
        <f t="shared" si="13"/>
        <v>351.72480840465903</v>
      </c>
      <c r="P44" s="11">
        <f t="shared" si="13"/>
        <v>331.78512929396499</v>
      </c>
      <c r="Q44" s="11">
        <f t="shared" si="13"/>
        <v>311.44989308599395</v>
      </c>
      <c r="R44" s="11">
        <f t="shared" si="13"/>
        <v>287.96334269323796</v>
      </c>
      <c r="S44" s="11">
        <f t="shared" si="13"/>
        <v>263.46979641699312</v>
      </c>
      <c r="T44" s="11">
        <f t="shared" si="13"/>
        <v>238.52835482017852</v>
      </c>
      <c r="U44" s="11">
        <f t="shared" si="13"/>
        <v>214.32526849941974</v>
      </c>
      <c r="V44" s="11">
        <f t="shared" si="13"/>
        <v>191.31590989867959</v>
      </c>
      <c r="W44" s="11">
        <f t="shared" si="13"/>
        <v>167.31904749171517</v>
      </c>
      <c r="X44" s="11">
        <f t="shared" si="13"/>
        <v>143.60408230676572</v>
      </c>
    </row>
    <row r="45" spans="1:24" ht="15.75">
      <c r="B45" s="10" t="s">
        <v>31</v>
      </c>
      <c r="C45" s="9"/>
      <c r="D45" s="11">
        <f t="shared" ref="D45:X45" si="14">+D13/D36</f>
        <v>497.48057714415512</v>
      </c>
      <c r="E45" s="11">
        <f t="shared" si="14"/>
        <v>488.88165808147994</v>
      </c>
      <c r="F45" s="11">
        <f t="shared" si="14"/>
        <v>498.16952252437017</v>
      </c>
      <c r="G45" s="11">
        <f t="shared" si="14"/>
        <v>492.50881206525708</v>
      </c>
      <c r="H45" s="11">
        <f t="shared" si="14"/>
        <v>486.96937854159989</v>
      </c>
      <c r="I45" s="11">
        <f t="shared" si="14"/>
        <v>474.72800069302855</v>
      </c>
      <c r="J45" s="11">
        <f t="shared" si="14"/>
        <v>507.55941936596253</v>
      </c>
      <c r="K45" s="11">
        <f t="shared" si="14"/>
        <v>511.49520558434136</v>
      </c>
      <c r="L45" s="11">
        <f t="shared" si="14"/>
        <v>519.05358663901563</v>
      </c>
      <c r="M45" s="11">
        <f t="shared" si="14"/>
        <v>536.06345954763265</v>
      </c>
      <c r="N45" s="11">
        <f t="shared" si="14"/>
        <v>553.28871715495586</v>
      </c>
      <c r="O45" s="11">
        <f t="shared" si="14"/>
        <v>591.0481117272335</v>
      </c>
      <c r="P45" s="11">
        <f t="shared" si="14"/>
        <v>582.92719038072119</v>
      </c>
      <c r="Q45" s="11">
        <f t="shared" si="14"/>
        <v>581.65014502584859</v>
      </c>
      <c r="R45" s="11">
        <f t="shared" si="14"/>
        <v>590.98785009276162</v>
      </c>
      <c r="S45" s="11">
        <f t="shared" si="14"/>
        <v>600.03249791014332</v>
      </c>
      <c r="T45" s="11">
        <f t="shared" si="14"/>
        <v>594.91718501466494</v>
      </c>
      <c r="U45" s="11">
        <f t="shared" si="14"/>
        <v>587.4964791839368</v>
      </c>
      <c r="V45" s="11">
        <f t="shared" si="14"/>
        <v>591.33062931477593</v>
      </c>
      <c r="W45" s="11">
        <f t="shared" si="14"/>
        <v>587.79538398730813</v>
      </c>
      <c r="X45" s="11">
        <f t="shared" si="14"/>
        <v>608.34928322682981</v>
      </c>
    </row>
    <row r="46" spans="1:24" ht="15.75">
      <c r="B46" s="10" t="s">
        <v>11</v>
      </c>
      <c r="C46" s="9"/>
      <c r="D46" s="11">
        <f t="shared" ref="D46:X46" si="15">+D16/D36</f>
        <v>747.81431635380841</v>
      </c>
      <c r="E46" s="11">
        <f t="shared" si="15"/>
        <v>742.49974535933234</v>
      </c>
      <c r="F46" s="11">
        <f t="shared" si="15"/>
        <v>737.21395970204992</v>
      </c>
      <c r="G46" s="11">
        <f t="shared" si="15"/>
        <v>732.37671515383659</v>
      </c>
      <c r="H46" s="11">
        <f t="shared" si="15"/>
        <v>728.49572579700214</v>
      </c>
      <c r="I46" s="11">
        <f t="shared" si="15"/>
        <v>725.87127110573851</v>
      </c>
      <c r="J46" s="11">
        <f t="shared" si="15"/>
        <v>724.58091382541727</v>
      </c>
      <c r="K46" s="11">
        <f t="shared" si="15"/>
        <v>724.42326207431086</v>
      </c>
      <c r="L46" s="11">
        <f t="shared" si="15"/>
        <v>725.06595411167496</v>
      </c>
      <c r="M46" s="11">
        <f t="shared" si="15"/>
        <v>726.05378072668816</v>
      </c>
      <c r="N46" s="11">
        <f t="shared" si="15"/>
        <v>727.05168177546921</v>
      </c>
      <c r="O46" s="11">
        <f t="shared" si="15"/>
        <v>726.17156227519615</v>
      </c>
      <c r="P46" s="11">
        <f t="shared" si="15"/>
        <v>725.31696275632885</v>
      </c>
      <c r="Q46" s="11">
        <f t="shared" si="15"/>
        <v>724.43185245709446</v>
      </c>
      <c r="R46" s="11">
        <f t="shared" si="15"/>
        <v>723.48196540499487</v>
      </c>
      <c r="S46" s="11">
        <f t="shared" si="15"/>
        <v>722.44624129191266</v>
      </c>
      <c r="T46" s="11">
        <f t="shared" si="15"/>
        <v>714.19528932638002</v>
      </c>
      <c r="U46" s="11">
        <f t="shared" si="15"/>
        <v>705.97708621910112</v>
      </c>
      <c r="V46" s="11">
        <f t="shared" si="15"/>
        <v>697.8348113604053</v>
      </c>
      <c r="W46" s="11">
        <f t="shared" si="15"/>
        <v>689.83145777776338</v>
      </c>
      <c r="X46" s="11">
        <f t="shared" si="15"/>
        <v>682.01650478604472</v>
      </c>
    </row>
    <row r="47" spans="1:24" ht="15.75">
      <c r="B47" s="10" t="s">
        <v>12</v>
      </c>
      <c r="C47" s="9"/>
      <c r="D47" s="11">
        <f t="shared" ref="D47:X47" si="16">+D19/D36</f>
        <v>536.94109998388353</v>
      </c>
      <c r="E47" s="11">
        <f t="shared" si="16"/>
        <v>521.1821313228736</v>
      </c>
      <c r="F47" s="11">
        <f t="shared" si="16"/>
        <v>504.81536421952421</v>
      </c>
      <c r="G47" s="11">
        <f t="shared" si="16"/>
        <v>488.50347434818076</v>
      </c>
      <c r="H47" s="11">
        <f t="shared" si="16"/>
        <v>472.56606635376318</v>
      </c>
      <c r="I47" s="11">
        <f t="shared" si="16"/>
        <v>455.86799881198601</v>
      </c>
      <c r="J47" s="11">
        <f t="shared" si="16"/>
        <v>440.03540086386818</v>
      </c>
      <c r="K47" s="11">
        <f t="shared" si="16"/>
        <v>424.67971820477362</v>
      </c>
      <c r="L47" s="11">
        <f t="shared" si="16"/>
        <v>407.86931401373431</v>
      </c>
      <c r="M47" s="11">
        <f t="shared" si="16"/>
        <v>390.29380413762937</v>
      </c>
      <c r="N47" s="11">
        <f t="shared" si="16"/>
        <v>371.71423259405344</v>
      </c>
      <c r="O47" s="11">
        <f t="shared" si="16"/>
        <v>351.72480840465903</v>
      </c>
      <c r="P47" s="11">
        <f t="shared" si="16"/>
        <v>331.78512929396499</v>
      </c>
      <c r="Q47" s="11">
        <f t="shared" si="16"/>
        <v>311.44989308599395</v>
      </c>
      <c r="R47" s="11">
        <f t="shared" si="16"/>
        <v>287.96334269323796</v>
      </c>
      <c r="S47" s="11">
        <f t="shared" si="16"/>
        <v>263.46979641699312</v>
      </c>
      <c r="T47" s="11">
        <f t="shared" si="16"/>
        <v>238.52835482017852</v>
      </c>
      <c r="U47" s="11">
        <f t="shared" si="16"/>
        <v>214.32526849941974</v>
      </c>
      <c r="V47" s="11">
        <f t="shared" si="16"/>
        <v>191.31590989867959</v>
      </c>
      <c r="W47" s="11">
        <f t="shared" si="16"/>
        <v>167.31904749171517</v>
      </c>
      <c r="X47" s="11">
        <f t="shared" si="16"/>
        <v>143.60408230676572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264.54488885411672</v>
      </c>
      <c r="E50" s="11">
        <f t="shared" ref="E50:X50" si="18">+E35/E36</f>
        <v>274.44869487135668</v>
      </c>
      <c r="F50" s="11">
        <f t="shared" si="18"/>
        <v>291.99153454003266</v>
      </c>
      <c r="G50" s="11">
        <f t="shared" si="18"/>
        <v>309.24814983717476</v>
      </c>
      <c r="H50" s="11">
        <f t="shared" si="18"/>
        <v>330.32652539421468</v>
      </c>
      <c r="I50" s="11">
        <f t="shared" si="18"/>
        <v>355.78495760878292</v>
      </c>
      <c r="J50" s="11">
        <f t="shared" si="18"/>
        <v>383.27138030545933</v>
      </c>
      <c r="K50" s="11">
        <f t="shared" si="18"/>
        <v>409.10151522434211</v>
      </c>
      <c r="L50" s="11">
        <f t="shared" si="18"/>
        <v>427.5759794791278</v>
      </c>
      <c r="M50" s="11">
        <f t="shared" si="18"/>
        <v>442.97627091217089</v>
      </c>
      <c r="N50" s="11">
        <f t="shared" si="18"/>
        <v>467.83950339513314</v>
      </c>
      <c r="O50" s="11">
        <f t="shared" si="18"/>
        <v>494.62271657957274</v>
      </c>
      <c r="P50" s="11">
        <f t="shared" si="18"/>
        <v>523.91301722095511</v>
      </c>
      <c r="Q50" s="11">
        <f t="shared" si="18"/>
        <v>556.31679354061134</v>
      </c>
      <c r="R50" s="11">
        <f t="shared" si="18"/>
        <v>593.19397398731678</v>
      </c>
      <c r="S50" s="11">
        <f t="shared" si="18"/>
        <v>636.32226084089552</v>
      </c>
      <c r="T50" s="11">
        <f t="shared" si="18"/>
        <v>681.19325801238176</v>
      </c>
      <c r="U50" s="11">
        <f t="shared" si="18"/>
        <v>730.69932249434339</v>
      </c>
      <c r="V50" s="11">
        <f t="shared" si="18"/>
        <v>768.27644491060732</v>
      </c>
      <c r="W50" s="11">
        <f t="shared" si="18"/>
        <v>800.33378057122127</v>
      </c>
      <c r="X50" s="11">
        <f t="shared" si="18"/>
        <v>845.41192596457745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0.5109079983293352</v>
      </c>
      <c r="F53" s="32">
        <f>IFERROR(((F39/$D39)-1)*100,0)</f>
        <v>1.4637553244285284</v>
      </c>
      <c r="G53" s="32">
        <f>IFERROR(((G39/$D39)-1)*100,0)</f>
        <v>2.4301065782486031</v>
      </c>
      <c r="H53" s="32">
        <f t="shared" ref="H53:X53" si="19">IFERROR(((H39/$D39)-1)*100,0)</f>
        <v>3.7268353138024235</v>
      </c>
      <c r="I53" s="32">
        <f t="shared" si="19"/>
        <v>2.7546189584572112</v>
      </c>
      <c r="J53" s="32">
        <f t="shared" si="19"/>
        <v>5.2079970725956715</v>
      </c>
      <c r="K53" s="32">
        <f t="shared" si="19"/>
        <v>7.596566840482466</v>
      </c>
      <c r="L53" s="32">
        <f t="shared" si="19"/>
        <v>10.319470935027454</v>
      </c>
      <c r="M53" s="32">
        <f t="shared" si="19"/>
        <v>13.123233132601996</v>
      </c>
      <c r="N53" s="32">
        <f t="shared" si="19"/>
        <v>15.914718161123865</v>
      </c>
      <c r="O53" s="32">
        <f t="shared" si="19"/>
        <v>19.425337895406102</v>
      </c>
      <c r="P53" s="32">
        <f t="shared" si="19"/>
        <v>22.132832384424361</v>
      </c>
      <c r="Q53" s="32">
        <f t="shared" si="19"/>
        <v>24.91768604664577</v>
      </c>
      <c r="R53" s="32">
        <f t="shared" si="19"/>
        <v>25.849019766599458</v>
      </c>
      <c r="S53" s="32">
        <f t="shared" si="19"/>
        <v>29.048591632907495</v>
      </c>
      <c r="T53" s="32">
        <f t="shared" si="19"/>
        <v>31.728941315236646</v>
      </c>
      <c r="U53" s="32">
        <f t="shared" si="19"/>
        <v>35.055901511265098</v>
      </c>
      <c r="V53" s="32">
        <f t="shared" si="19"/>
        <v>38.49080720164477</v>
      </c>
      <c r="W53" s="32">
        <f t="shared" si="19"/>
        <v>41.890573909582308</v>
      </c>
      <c r="X53" s="32">
        <f t="shared" si="19"/>
        <v>45.913787061282662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3.2763664967663919</v>
      </c>
      <c r="F54" s="32">
        <f t="shared" ref="F54:I54" si="21">IFERROR(((F40/$D40)-1)*100,0)</f>
        <v>10.835594630494306</v>
      </c>
      <c r="G54" s="32">
        <f t="shared" si="21"/>
        <v>22.584829134058037</v>
      </c>
      <c r="H54" s="32">
        <f t="shared" si="21"/>
        <v>38.233435165541117</v>
      </c>
      <c r="I54" s="32">
        <f t="shared" si="21"/>
        <v>56.139384275321611</v>
      </c>
      <c r="J54" s="32">
        <f t="shared" ref="J54:X54" si="22">IFERROR(((J40/$D40)-1)*100,0)</f>
        <v>76.498491404849119</v>
      </c>
      <c r="K54" s="32">
        <f t="shared" si="22"/>
        <v>98.557964215700665</v>
      </c>
      <c r="L54" s="32">
        <f t="shared" si="22"/>
        <v>123.17021886392214</v>
      </c>
      <c r="M54" s="32">
        <f t="shared" si="22"/>
        <v>146.80745219908204</v>
      </c>
      <c r="N54" s="32">
        <f t="shared" si="22"/>
        <v>172.41997848174773</v>
      </c>
      <c r="O54" s="32">
        <f t="shared" si="22"/>
        <v>200.3754068568503</v>
      </c>
      <c r="P54" s="32">
        <f t="shared" si="22"/>
        <v>231.81236433800566</v>
      </c>
      <c r="Q54" s="32">
        <f t="shared" si="22"/>
        <v>266.66268230954336</v>
      </c>
      <c r="R54" s="32">
        <f t="shared" si="22"/>
        <v>304.52845759139456</v>
      </c>
      <c r="S54" s="32">
        <f t="shared" si="22"/>
        <v>345.30066815103675</v>
      </c>
      <c r="T54" s="32">
        <f t="shared" si="22"/>
        <v>389.31075286502892</v>
      </c>
      <c r="U54" s="32">
        <f t="shared" si="22"/>
        <v>446.21356364309361</v>
      </c>
      <c r="V54" s="32">
        <f t="shared" si="22"/>
        <v>502.42977166382207</v>
      </c>
      <c r="W54" s="32">
        <f t="shared" si="22"/>
        <v>562.16040910226729</v>
      </c>
      <c r="X54" s="39">
        <f t="shared" si="22"/>
        <v>627.70744146513357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1.1485271775491634</v>
      </c>
      <c r="F55" s="32">
        <f t="shared" ref="F55:I55" si="23">IFERROR(((F41/$D41)-1)*100,0)</f>
        <v>2.2481661919518503</v>
      </c>
      <c r="G55" s="32">
        <f t="shared" si="23"/>
        <v>3.3700131219338791</v>
      </c>
      <c r="H55" s="32">
        <f t="shared" si="23"/>
        <v>4.6532239898902983</v>
      </c>
      <c r="I55" s="32">
        <f t="shared" si="23"/>
        <v>2.586324497592285</v>
      </c>
      <c r="J55" s="32">
        <f t="shared" ref="J55:X55" si="24">IFERROR(((J41/$D41)-1)*100,0)</f>
        <v>4.3170363460177663</v>
      </c>
      <c r="K55" s="32">
        <f t="shared" si="24"/>
        <v>6.4199225136972515</v>
      </c>
      <c r="L55" s="32">
        <f t="shared" si="24"/>
        <v>8.7571529043170457</v>
      </c>
      <c r="M55" s="32">
        <f t="shared" si="24"/>
        <v>11.088710762339083</v>
      </c>
      <c r="N55" s="32">
        <f t="shared" si="24"/>
        <v>13.272315358949459</v>
      </c>
      <c r="O55" s="32">
        <f t="shared" si="24"/>
        <v>15.957933207103302</v>
      </c>
      <c r="P55" s="32">
        <f t="shared" si="24"/>
        <v>18.206569173033692</v>
      </c>
      <c r="Q55" s="32">
        <f t="shared" si="24"/>
        <v>20.174818851360165</v>
      </c>
      <c r="R55" s="32">
        <f t="shared" si="24"/>
        <v>19.048036604107278</v>
      </c>
      <c r="S55" s="32">
        <f t="shared" si="24"/>
        <v>21.051318592750047</v>
      </c>
      <c r="T55" s="32">
        <f t="shared" si="24"/>
        <v>22.529251669213423</v>
      </c>
      <c r="U55" s="32">
        <f t="shared" si="24"/>
        <v>24.026828399856971</v>
      </c>
      <c r="V55" s="32">
        <f t="shared" si="24"/>
        <v>25.460914532473012</v>
      </c>
      <c r="W55" s="32">
        <f t="shared" si="24"/>
        <v>26.760920886311879</v>
      </c>
      <c r="X55" s="32">
        <f t="shared" si="24"/>
        <v>28.005616337867512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-1.6649006543848266</v>
      </c>
      <c r="F56" s="32">
        <f t="shared" ref="F56:I56" si="25">IFERROR(((F42/$D42)-1)*100,0)</f>
        <v>-2.3586745632814599</v>
      </c>
      <c r="G56" s="32">
        <f t="shared" si="25"/>
        <v>-3.8629559814954972</v>
      </c>
      <c r="H56" s="32">
        <f t="shared" si="25"/>
        <v>-5.2857659217980135</v>
      </c>
      <c r="I56" s="32">
        <f t="shared" si="25"/>
        <v>-7.0567940121884165</v>
      </c>
      <c r="J56" s="32">
        <f t="shared" ref="J56:X56" si="26">IFERROR(((J42/$D42)-1)*100,0)</f>
        <v>-6.1754032478931631</v>
      </c>
      <c r="K56" s="32">
        <f t="shared" si="26"/>
        <v>-6.8250112815186004</v>
      </c>
      <c r="L56" s="32">
        <f t="shared" si="26"/>
        <v>-7.3080747551824583</v>
      </c>
      <c r="M56" s="32">
        <f t="shared" si="26"/>
        <v>-7.2843859929158761</v>
      </c>
      <c r="N56" s="32">
        <f t="shared" si="26"/>
        <v>-7.3043840677373577</v>
      </c>
      <c r="O56" s="32">
        <f t="shared" si="26"/>
        <v>-6.3567064905600716</v>
      </c>
      <c r="P56" s="32">
        <f t="shared" si="26"/>
        <v>-7.9791178929683237</v>
      </c>
      <c r="Q56" s="32">
        <f t="shared" si="26"/>
        <v>-9.2414306250844902</v>
      </c>
      <c r="R56" s="32">
        <f t="shared" si="26"/>
        <v>-10.088609810846805</v>
      </c>
      <c r="S56" s="32">
        <f t="shared" si="26"/>
        <v>-11.013550314362297</v>
      </c>
      <c r="T56" s="32">
        <f t="shared" si="26"/>
        <v>-13.162968606772951</v>
      </c>
      <c r="U56" s="32">
        <f t="shared" si="26"/>
        <v>-15.398474757724889</v>
      </c>
      <c r="V56" s="32">
        <f t="shared" si="26"/>
        <v>-16.931239410021483</v>
      </c>
      <c r="W56" s="32">
        <f t="shared" si="26"/>
        <v>-18.925108989978213</v>
      </c>
      <c r="X56" s="32">
        <f t="shared" si="26"/>
        <v>-19.540965642929276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-1.1172847596017221</v>
      </c>
      <c r="F57" s="32">
        <f t="shared" ref="F57:I57" si="27">IFERROR(((F43/$D43)-1)*100,0)</f>
        <v>-0.79590877014704686</v>
      </c>
      <c r="G57" s="32">
        <f t="shared" si="27"/>
        <v>-1.6389183305442701</v>
      </c>
      <c r="H57" s="32">
        <f t="shared" si="27"/>
        <v>-2.3953996210143713</v>
      </c>
      <c r="I57" s="32">
        <f t="shared" si="27"/>
        <v>-3.5891596386177227</v>
      </c>
      <c r="J57" s="32">
        <f t="shared" ref="J57:X57" si="28">IFERROR(((J43/$D43)-1)*100,0)</f>
        <v>-1.056340981984849</v>
      </c>
      <c r="K57" s="32">
        <f t="shared" si="28"/>
        <v>-0.75294822842914</v>
      </c>
      <c r="L57" s="32">
        <f t="shared" si="28"/>
        <v>-9.4383487269544819E-2</v>
      </c>
      <c r="M57" s="32">
        <f t="shared" si="28"/>
        <v>1.3508725414511424</v>
      </c>
      <c r="N57" s="32">
        <f t="shared" si="28"/>
        <v>2.8142334490764975</v>
      </c>
      <c r="O57" s="32">
        <f t="shared" si="28"/>
        <v>5.775722752900192</v>
      </c>
      <c r="P57" s="32">
        <f t="shared" si="28"/>
        <v>5.054968101753432</v>
      </c>
      <c r="Q57" s="32">
        <f t="shared" si="28"/>
        <v>4.8813421063850893</v>
      </c>
      <c r="R57" s="32">
        <f t="shared" si="28"/>
        <v>5.5549028877396545</v>
      </c>
      <c r="S57" s="32">
        <f t="shared" si="28"/>
        <v>6.1980375979289182</v>
      </c>
      <c r="T57" s="32">
        <f t="shared" si="28"/>
        <v>5.1246962608046509</v>
      </c>
      <c r="U57" s="32">
        <f t="shared" si="28"/>
        <v>3.8688564577457951</v>
      </c>
      <c r="V57" s="32">
        <f t="shared" si="28"/>
        <v>3.522904286067341</v>
      </c>
      <c r="W57" s="32">
        <f t="shared" si="28"/>
        <v>2.5963286636701222</v>
      </c>
      <c r="X57" s="32">
        <f t="shared" si="28"/>
        <v>3.6192948955495297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-2.9349529513540529</v>
      </c>
      <c r="F58" s="32">
        <f t="shared" ref="F58:I58" si="29">IFERROR(((F44/$D44)-1)*100,0)</f>
        <v>-5.9831023859644112</v>
      </c>
      <c r="G58" s="32">
        <f t="shared" si="29"/>
        <v>-9.021031475734798</v>
      </c>
      <c r="H58" s="32">
        <f t="shared" si="29"/>
        <v>-11.989216998298801</v>
      </c>
      <c r="I58" s="32">
        <f t="shared" si="29"/>
        <v>-15.099067881808814</v>
      </c>
      <c r="J58" s="32">
        <f t="shared" ref="J58:X58" si="30">IFERROR(((J44/$D44)-1)*100,0)</f>
        <v>-18.047733563872093</v>
      </c>
      <c r="K58" s="32">
        <f t="shared" si="30"/>
        <v>-20.907578462978428</v>
      </c>
      <c r="L58" s="32">
        <f t="shared" si="30"/>
        <v>-24.038350942780006</v>
      </c>
      <c r="M58" s="32">
        <f t="shared" si="30"/>
        <v>-27.311616832955387</v>
      </c>
      <c r="N58" s="32">
        <f t="shared" si="30"/>
        <v>-30.771879335515461</v>
      </c>
      <c r="O58" s="32">
        <f t="shared" si="30"/>
        <v>-34.494713029936399</v>
      </c>
      <c r="P58" s="32">
        <f t="shared" si="30"/>
        <v>-38.208282192604806</v>
      </c>
      <c r="Q58" s="32">
        <f t="shared" si="30"/>
        <v>-41.995519975032224</v>
      </c>
      <c r="R58" s="32">
        <f t="shared" si="30"/>
        <v>-46.369659036739542</v>
      </c>
      <c r="S58" s="32">
        <f t="shared" si="30"/>
        <v>-50.931341179712028</v>
      </c>
      <c r="T58" s="32">
        <f t="shared" si="30"/>
        <v>-55.576439421877367</v>
      </c>
      <c r="U58" s="32">
        <f t="shared" si="30"/>
        <v>-60.084026254303723</v>
      </c>
      <c r="V58" s="32">
        <f t="shared" si="30"/>
        <v>-64.369293037090657</v>
      </c>
      <c r="W58" s="32">
        <f t="shared" si="30"/>
        <v>-68.83847269342256</v>
      </c>
      <c r="X58" s="32">
        <f t="shared" si="30"/>
        <v>-73.255151764117869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-1.7284934242133176</v>
      </c>
      <c r="F59" s="32">
        <f t="shared" ref="F59:I59" si="31">IFERROR(((F45/$D45)-1)*100,0)</f>
        <v>0.13848689011539683</v>
      </c>
      <c r="G59" s="32">
        <f t="shared" si="31"/>
        <v>-0.99938878165637401</v>
      </c>
      <c r="H59" s="32">
        <f t="shared" si="31"/>
        <v>-2.1128862282214111</v>
      </c>
      <c r="I59" s="32">
        <f t="shared" si="31"/>
        <v>-4.573560757234052</v>
      </c>
      <c r="J59" s="32">
        <f t="shared" ref="J59:X59" si="32">IFERROR(((J45/$D45)-1)*100,0)</f>
        <v>2.0259770300312452</v>
      </c>
      <c r="K59" s="32">
        <f t="shared" si="32"/>
        <v>2.8171207247203123</v>
      </c>
      <c r="L59" s="32">
        <f t="shared" si="32"/>
        <v>4.3364526146332905</v>
      </c>
      <c r="M59" s="32">
        <f t="shared" si="32"/>
        <v>7.7556560348480463</v>
      </c>
      <c r="N59" s="32">
        <f t="shared" si="32"/>
        <v>11.218154552118165</v>
      </c>
      <c r="O59" s="32">
        <f t="shared" si="32"/>
        <v>18.808278932257739</v>
      </c>
      <c r="P59" s="32">
        <f t="shared" si="32"/>
        <v>17.175869202187187</v>
      </c>
      <c r="Q59" s="32">
        <f t="shared" si="32"/>
        <v>16.919166646641482</v>
      </c>
      <c r="R59" s="32">
        <f t="shared" si="32"/>
        <v>18.796165567989775</v>
      </c>
      <c r="S59" s="32">
        <f t="shared" si="32"/>
        <v>20.614256209699565</v>
      </c>
      <c r="T59" s="32">
        <f t="shared" si="32"/>
        <v>19.586012469040682</v>
      </c>
      <c r="U59" s="32">
        <f t="shared" si="32"/>
        <v>18.094355071413727</v>
      </c>
      <c r="V59" s="32">
        <f t="shared" si="32"/>
        <v>18.865068604160975</v>
      </c>
      <c r="W59" s="32">
        <f t="shared" si="32"/>
        <v>18.154438784648775</v>
      </c>
      <c r="X59" s="32">
        <f t="shared" si="32"/>
        <v>22.286037119103085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-0.71068056310941152</v>
      </c>
      <c r="F60" s="32">
        <f t="shared" ref="F60:I60" si="33">IFERROR(((F46/$D46)-1)*100,0)</f>
        <v>-1.417511863565768</v>
      </c>
      <c r="G60" s="32">
        <f t="shared" si="33"/>
        <v>-2.064362885594706</v>
      </c>
      <c r="H60" s="32">
        <f t="shared" si="33"/>
        <v>-2.5833405611970339</v>
      </c>
      <c r="I60" s="32">
        <f t="shared" si="33"/>
        <v>-2.9342906077353237</v>
      </c>
      <c r="J60" s="32">
        <f t="shared" ref="J60:X60" si="34">IFERROR(((J46/$D46)-1)*100,0)</f>
        <v>-3.1068410994954609</v>
      </c>
      <c r="K60" s="32">
        <f t="shared" si="34"/>
        <v>-3.1279227701266232</v>
      </c>
      <c r="L60" s="32">
        <f t="shared" si="34"/>
        <v>-3.0419800403193475</v>
      </c>
      <c r="M60" s="32">
        <f t="shared" si="34"/>
        <v>-2.909884867305057</v>
      </c>
      <c r="N60" s="32">
        <f t="shared" si="34"/>
        <v>-2.7764425104314205</v>
      </c>
      <c r="O60" s="32">
        <f t="shared" si="34"/>
        <v>-2.8941347611714519</v>
      </c>
      <c r="P60" s="32">
        <f t="shared" si="34"/>
        <v>-3.0084144025447568</v>
      </c>
      <c r="Q60" s="32">
        <f t="shared" si="34"/>
        <v>-3.1267740380689801</v>
      </c>
      <c r="R60" s="32">
        <f t="shared" si="34"/>
        <v>-3.2537958175838599</v>
      </c>
      <c r="S60" s="32">
        <f t="shared" si="34"/>
        <v>-3.3922959894088889</v>
      </c>
      <c r="T60" s="32">
        <f t="shared" si="34"/>
        <v>-4.4956383278870522</v>
      </c>
      <c r="U60" s="32">
        <f t="shared" si="34"/>
        <v>-5.5946013896467246</v>
      </c>
      <c r="V60" s="32">
        <f t="shared" si="34"/>
        <v>-6.6834110955635513</v>
      </c>
      <c r="W60" s="32">
        <f t="shared" si="34"/>
        <v>-7.7536438268202339</v>
      </c>
      <c r="X60" s="32">
        <f t="shared" si="34"/>
        <v>-8.7986830592627019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-2.9349529513540529</v>
      </c>
      <c r="F61" s="32">
        <f t="shared" ref="F61:I61" si="36">IFERROR(((F47/$D47)-1)*100,0)</f>
        <v>-5.9831023859644112</v>
      </c>
      <c r="G61" s="32">
        <f t="shared" si="36"/>
        <v>-9.021031475734798</v>
      </c>
      <c r="H61" s="32">
        <f t="shared" si="36"/>
        <v>-11.989216998298801</v>
      </c>
      <c r="I61" s="32">
        <f t="shared" si="36"/>
        <v>-15.099067881808814</v>
      </c>
      <c r="J61" s="32">
        <f t="shared" ref="J61:X61" si="37">IFERROR(((J47/$D47)-1)*100,0)</f>
        <v>-18.047733563872093</v>
      </c>
      <c r="K61" s="32">
        <f t="shared" si="37"/>
        <v>-20.907578462978428</v>
      </c>
      <c r="L61" s="32">
        <f t="shared" si="37"/>
        <v>-24.038350942780006</v>
      </c>
      <c r="M61" s="32">
        <f t="shared" si="37"/>
        <v>-27.311616832955387</v>
      </c>
      <c r="N61" s="32">
        <f t="shared" si="37"/>
        <v>-30.771879335515461</v>
      </c>
      <c r="O61" s="32">
        <f t="shared" si="37"/>
        <v>-34.494713029936399</v>
      </c>
      <c r="P61" s="32">
        <f t="shared" si="37"/>
        <v>-38.208282192604806</v>
      </c>
      <c r="Q61" s="32">
        <f t="shared" si="37"/>
        <v>-41.995519975032224</v>
      </c>
      <c r="R61" s="32">
        <f t="shared" si="37"/>
        <v>-46.369659036739542</v>
      </c>
      <c r="S61" s="32">
        <f t="shared" si="37"/>
        <v>-50.931341179712028</v>
      </c>
      <c r="T61" s="32">
        <f t="shared" si="37"/>
        <v>-55.576439421877367</v>
      </c>
      <c r="U61" s="32">
        <f t="shared" si="37"/>
        <v>-60.084026254303723</v>
      </c>
      <c r="V61" s="32">
        <f t="shared" si="37"/>
        <v>-64.369293037090657</v>
      </c>
      <c r="W61" s="32">
        <f t="shared" si="37"/>
        <v>-68.83847269342256</v>
      </c>
      <c r="X61" s="32">
        <f t="shared" si="37"/>
        <v>-73.255151764117869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3.7437147472924481</v>
      </c>
      <c r="F64" s="32">
        <f t="shared" ref="F64:I64" si="41">IFERROR(((F50/$D50)-1)*100,0)</f>
        <v>10.375042891511455</v>
      </c>
      <c r="G64" s="32">
        <f t="shared" si="41"/>
        <v>16.89817602475383</v>
      </c>
      <c r="H64" s="32">
        <f t="shared" si="41"/>
        <v>24.86596389181166</v>
      </c>
      <c r="I64" s="32">
        <f t="shared" si="41"/>
        <v>34.489446819356438</v>
      </c>
      <c r="J64" s="32">
        <f t="shared" ref="J64:X64" si="42">IFERROR(((J50/$D50)-1)*100,0)</f>
        <v>44.879525726469183</v>
      </c>
      <c r="K64" s="32">
        <f t="shared" si="42"/>
        <v>54.643515131354945</v>
      </c>
      <c r="L64" s="32">
        <f t="shared" si="42"/>
        <v>61.627004525086313</v>
      </c>
      <c r="M64" s="32">
        <f t="shared" si="42"/>
        <v>67.448432978967944</v>
      </c>
      <c r="N64" s="32">
        <f t="shared" si="42"/>
        <v>76.846925836137856</v>
      </c>
      <c r="O64" s="32">
        <f t="shared" si="42"/>
        <v>86.971186146156242</v>
      </c>
      <c r="P64" s="32">
        <f t="shared" si="42"/>
        <v>98.043144772253356</v>
      </c>
      <c r="Q64" s="32">
        <f t="shared" si="42"/>
        <v>110.29202111986076</v>
      </c>
      <c r="R64" s="32">
        <f t="shared" si="42"/>
        <v>124.23187858845144</v>
      </c>
      <c r="S64" s="32">
        <f t="shared" si="42"/>
        <v>140.53470229462474</v>
      </c>
      <c r="T64" s="32">
        <f t="shared" si="42"/>
        <v>157.49628388701387</v>
      </c>
      <c r="U64" s="32">
        <f t="shared" si="42"/>
        <v>176.20995652548311</v>
      </c>
      <c r="V64" s="32">
        <f t="shared" si="42"/>
        <v>190.41439743493717</v>
      </c>
      <c r="W64" s="32">
        <f t="shared" si="42"/>
        <v>202.53231655235848</v>
      </c>
      <c r="X64" s="32">
        <f t="shared" si="42"/>
        <v>219.57220176375429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13.045404618317164</v>
      </c>
      <c r="D67" s="30">
        <f>(D8/D7)*100</f>
        <v>5.0881211690181036</v>
      </c>
      <c r="E67" s="30">
        <f t="shared" ref="E67:X67" si="43">(E8/E7)*100</f>
        <v>5.2281158045075422</v>
      </c>
      <c r="F67" s="30">
        <f t="shared" si="43"/>
        <v>5.5580924786089732</v>
      </c>
      <c r="G67" s="30">
        <f t="shared" si="43"/>
        <v>6.0892884421729034</v>
      </c>
      <c r="H67" s="30">
        <f t="shared" si="43"/>
        <v>6.7807763112029518</v>
      </c>
      <c r="I67" s="30">
        <f t="shared" si="43"/>
        <v>7.7315853486830397</v>
      </c>
      <c r="J67" s="30">
        <f t="shared" si="43"/>
        <v>8.5359073017719638</v>
      </c>
      <c r="K67" s="30">
        <f t="shared" si="43"/>
        <v>9.3895838005765473</v>
      </c>
      <c r="L67" s="30">
        <f t="shared" si="43"/>
        <v>10.292989127591879</v>
      </c>
      <c r="M67" s="30">
        <f t="shared" si="43"/>
        <v>11.101046066580791</v>
      </c>
      <c r="N67" s="30">
        <f t="shared" si="43"/>
        <v>11.957979809343289</v>
      </c>
      <c r="O67" s="30">
        <f t="shared" si="43"/>
        <v>12.797505899621628</v>
      </c>
      <c r="P67" s="30">
        <f t="shared" si="43"/>
        <v>13.823486135293006</v>
      </c>
      <c r="Q67" s="30">
        <f t="shared" si="43"/>
        <v>14.934828003870489</v>
      </c>
      <c r="R67" s="30">
        <f t="shared" si="43"/>
        <v>16.355231152045022</v>
      </c>
      <c r="S67" s="30">
        <f t="shared" si="43"/>
        <v>17.55729161804684</v>
      </c>
      <c r="T67" s="30">
        <f t="shared" si="43"/>
        <v>18.899965148302357</v>
      </c>
      <c r="U67" s="30">
        <f t="shared" si="43"/>
        <v>20.578151453421878</v>
      </c>
      <c r="V67" s="30">
        <f t="shared" si="43"/>
        <v>22.133134581174076</v>
      </c>
      <c r="W67" s="30">
        <f t="shared" si="43"/>
        <v>23.744723148317647</v>
      </c>
      <c r="X67" s="30">
        <f t="shared" si="43"/>
        <v>25.375694184509516</v>
      </c>
    </row>
    <row r="68" spans="1:24" ht="15.75">
      <c r="B68" s="20" t="s">
        <v>38</v>
      </c>
      <c r="C68" s="31">
        <f t="shared" ref="C68:C69" si="44">AVERAGE(D68:X68)</f>
        <v>66.009766364521838</v>
      </c>
      <c r="D68" s="30">
        <f>(D9/D7)*100</f>
        <v>68.400225907193771</v>
      </c>
      <c r="E68" s="30">
        <f t="shared" ref="E68:X68" si="45">(E9/E7)*100</f>
        <v>68.834141954416424</v>
      </c>
      <c r="F68" s="30">
        <f t="shared" si="45"/>
        <v>68.929024396576452</v>
      </c>
      <c r="G68" s="30">
        <f t="shared" si="45"/>
        <v>69.027871646004058</v>
      </c>
      <c r="H68" s="30">
        <f t="shared" si="45"/>
        <v>69.011111166833444</v>
      </c>
      <c r="I68" s="30">
        <f t="shared" si="45"/>
        <v>68.288198056195213</v>
      </c>
      <c r="J68" s="30">
        <f t="shared" si="45"/>
        <v>67.820974170937305</v>
      </c>
      <c r="K68" s="30">
        <f t="shared" si="45"/>
        <v>67.652221206599123</v>
      </c>
      <c r="L68" s="30">
        <f t="shared" si="45"/>
        <v>67.431558224746198</v>
      </c>
      <c r="M68" s="30">
        <f t="shared" si="45"/>
        <v>67.17004722607264</v>
      </c>
      <c r="N68" s="30">
        <f t="shared" si="45"/>
        <v>66.8409679331089</v>
      </c>
      <c r="O68" s="30">
        <f t="shared" si="45"/>
        <v>66.414288348454832</v>
      </c>
      <c r="P68" s="30">
        <f t="shared" si="45"/>
        <v>66.201330774843797</v>
      </c>
      <c r="Q68" s="30">
        <f t="shared" si="45"/>
        <v>65.803210241339897</v>
      </c>
      <c r="R68" s="30">
        <f t="shared" si="45"/>
        <v>64.703822188132392</v>
      </c>
      <c r="S68" s="30">
        <f t="shared" si="45"/>
        <v>64.161394040323643</v>
      </c>
      <c r="T68" s="30">
        <f t="shared" si="45"/>
        <v>63.623288935095921</v>
      </c>
      <c r="U68" s="30">
        <f t="shared" si="45"/>
        <v>62.814456726242049</v>
      </c>
      <c r="V68" s="30">
        <f t="shared" si="45"/>
        <v>61.964798024820553</v>
      </c>
      <c r="W68" s="30">
        <f t="shared" si="45"/>
        <v>61.10677676413362</v>
      </c>
      <c r="X68" s="30">
        <f t="shared" si="45"/>
        <v>60.00538572288869</v>
      </c>
    </row>
    <row r="69" spans="1:24" ht="15.75">
      <c r="B69" s="20" t="s">
        <v>10</v>
      </c>
      <c r="C69" s="31">
        <f t="shared" si="44"/>
        <v>20.944829017160981</v>
      </c>
      <c r="D69" s="30">
        <f t="shared" ref="D69:X69" si="46">(D10/D7)*100</f>
        <v>26.51165292378813</v>
      </c>
      <c r="E69" s="30">
        <f t="shared" si="46"/>
        <v>25.937742241076041</v>
      </c>
      <c r="F69" s="30">
        <f t="shared" si="46"/>
        <v>25.512883124814572</v>
      </c>
      <c r="G69" s="30">
        <f t="shared" si="46"/>
        <v>24.882839911823048</v>
      </c>
      <c r="H69" s="30">
        <f t="shared" si="46"/>
        <v>24.208112521963599</v>
      </c>
      <c r="I69" s="30">
        <f t="shared" si="46"/>
        <v>23.980216595121746</v>
      </c>
      <c r="J69" s="30">
        <f t="shared" si="46"/>
        <v>23.643118527290731</v>
      </c>
      <c r="K69" s="30">
        <f t="shared" si="46"/>
        <v>22.958194992824335</v>
      </c>
      <c r="L69" s="30">
        <f t="shared" si="46"/>
        <v>22.275452647661904</v>
      </c>
      <c r="M69" s="30">
        <f t="shared" si="46"/>
        <v>21.728906707346553</v>
      </c>
      <c r="N69" s="30">
        <f t="shared" si="46"/>
        <v>21.201052257547801</v>
      </c>
      <c r="O69" s="30">
        <f t="shared" si="46"/>
        <v>20.788205751923535</v>
      </c>
      <c r="P69" s="30">
        <f t="shared" si="46"/>
        <v>19.97518308986319</v>
      </c>
      <c r="Q69" s="30">
        <f t="shared" si="46"/>
        <v>19.26196175478961</v>
      </c>
      <c r="R69" s="30">
        <f t="shared" si="46"/>
        <v>18.94094665982259</v>
      </c>
      <c r="S69" s="30">
        <f t="shared" si="46"/>
        <v>18.281314341629514</v>
      </c>
      <c r="T69" s="30">
        <f t="shared" si="46"/>
        <v>17.476745916601718</v>
      </c>
      <c r="U69" s="30">
        <f t="shared" si="46"/>
        <v>16.607391820336073</v>
      </c>
      <c r="V69" s="30">
        <f t="shared" si="46"/>
        <v>15.902067394005373</v>
      </c>
      <c r="W69" s="30">
        <f t="shared" si="46"/>
        <v>15.148500087548738</v>
      </c>
      <c r="X69" s="30">
        <f t="shared" si="46"/>
        <v>14.618920092601789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33.870322189645584</v>
      </c>
      <c r="D72" s="30">
        <f>(D13/D$10)*100</f>
        <v>27.913283031180246</v>
      </c>
      <c r="E72" s="30">
        <f t="shared" ref="E72:X72" si="47">(E13/E$10)*100</f>
        <v>27.895231664020688</v>
      </c>
      <c r="F72" s="30">
        <f t="shared" si="47"/>
        <v>28.627160829453224</v>
      </c>
      <c r="G72" s="30">
        <f t="shared" si="47"/>
        <v>28.744716559680754</v>
      </c>
      <c r="H72" s="30">
        <f t="shared" si="47"/>
        <v>28.84836411769955</v>
      </c>
      <c r="I72" s="30">
        <f t="shared" si="47"/>
        <v>28.659063122810291</v>
      </c>
      <c r="J72" s="30">
        <f t="shared" si="47"/>
        <v>30.353234353847704</v>
      </c>
      <c r="K72" s="30">
        <f t="shared" si="47"/>
        <v>30.801864649658768</v>
      </c>
      <c r="L72" s="30">
        <f t="shared" si="47"/>
        <v>31.419920609151635</v>
      </c>
      <c r="M72" s="30">
        <f t="shared" si="47"/>
        <v>32.441290038605594</v>
      </c>
      <c r="N72" s="30">
        <f t="shared" si="47"/>
        <v>33.490945553319484</v>
      </c>
      <c r="O72" s="30">
        <f t="shared" si="47"/>
        <v>35.414486099308427</v>
      </c>
      <c r="P72" s="30">
        <f t="shared" si="47"/>
        <v>35.543706238991554</v>
      </c>
      <c r="Q72" s="30">
        <f t="shared" si="47"/>
        <v>35.959114526098389</v>
      </c>
      <c r="R72" s="30">
        <f t="shared" si="47"/>
        <v>36.880655337907179</v>
      </c>
      <c r="S72" s="30">
        <f t="shared" si="47"/>
        <v>37.834298177647383</v>
      </c>
      <c r="T72" s="30">
        <f t="shared" si="47"/>
        <v>38.440261707045607</v>
      </c>
      <c r="U72" s="30">
        <f t="shared" si="47"/>
        <v>38.96385021491156</v>
      </c>
      <c r="V72" s="30">
        <f t="shared" si="47"/>
        <v>39.941781710763578</v>
      </c>
      <c r="W72" s="30">
        <f t="shared" si="47"/>
        <v>40.679404561622917</v>
      </c>
      <c r="X72" s="30">
        <f t="shared" si="47"/>
        <v>42.424132878832751</v>
      </c>
    </row>
    <row r="73" spans="1:24" ht="15.75">
      <c r="A73" s="36"/>
      <c r="B73" s="10" t="s">
        <v>11</v>
      </c>
      <c r="C73" s="31">
        <f>AVERAGE(D73:X73)</f>
        <v>44.46843950477129</v>
      </c>
      <c r="D73" s="30">
        <f>(D16/D$10)*100</f>
        <v>41.959331934086272</v>
      </c>
      <c r="E73" s="30">
        <f t="shared" ref="E73:X73" si="48">(E16/E$10)*100</f>
        <v>42.366495172995272</v>
      </c>
      <c r="F73" s="30">
        <f t="shared" si="48"/>
        <v>42.363777059597652</v>
      </c>
      <c r="G73" s="30">
        <f>(G16/G$10)*100</f>
        <v>42.744333860198445</v>
      </c>
      <c r="H73" s="30">
        <f t="shared" si="48"/>
        <v>43.15653279661899</v>
      </c>
      <c r="I73" s="30">
        <f t="shared" si="48"/>
        <v>43.820441489200313</v>
      </c>
      <c r="J73" s="30">
        <f t="shared" si="48"/>
        <v>43.33162472512457</v>
      </c>
      <c r="K73" s="30">
        <f t="shared" si="48"/>
        <v>43.624235425600439</v>
      </c>
      <c r="L73" s="30">
        <f t="shared" si="48"/>
        <v>43.890487034494555</v>
      </c>
      <c r="M73" s="30">
        <f t="shared" si="48"/>
        <v>43.939053977037027</v>
      </c>
      <c r="N73" s="30">
        <f t="shared" si="48"/>
        <v>44.008936986821219</v>
      </c>
      <c r="O73" s="30">
        <f t="shared" si="48"/>
        <v>43.510827947245552</v>
      </c>
      <c r="P73" s="30">
        <f t="shared" si="48"/>
        <v>44.22585441164756</v>
      </c>
      <c r="Q73" s="30">
        <f t="shared" si="48"/>
        <v>44.786248523501385</v>
      </c>
      <c r="R73" s="30">
        <f t="shared" si="48"/>
        <v>45.148963730989074</v>
      </c>
      <c r="S73" s="30">
        <f t="shared" si="48"/>
        <v>45.552943558153828</v>
      </c>
      <c r="T73" s="30">
        <f t="shared" si="48"/>
        <v>46.147353821975159</v>
      </c>
      <c r="U73" s="30">
        <f t="shared" si="48"/>
        <v>46.821702626729326</v>
      </c>
      <c r="V73" s="30">
        <f t="shared" si="48"/>
        <v>47.135670509453711</v>
      </c>
      <c r="W73" s="30">
        <f t="shared" si="48"/>
        <v>47.740988981433816</v>
      </c>
      <c r="X73" s="30">
        <f t="shared" si="48"/>
        <v>47.561425027292891</v>
      </c>
    </row>
    <row r="74" spans="1:24" ht="15.75">
      <c r="A74" s="36"/>
      <c r="B74" s="10" t="s">
        <v>12</v>
      </c>
      <c r="C74" s="31">
        <f>AVERAGE(D74:X74)</f>
        <v>21.661238305583129</v>
      </c>
      <c r="D74" s="30">
        <f>(D19/D$10)*100</f>
        <v>30.127385034733479</v>
      </c>
      <c r="E74" s="30">
        <f t="shared" ref="E74:X74" si="49">(E19/E$10)*100</f>
        <v>29.738273162984036</v>
      </c>
      <c r="F74" s="30">
        <f t="shared" si="49"/>
        <v>29.009062110949131</v>
      </c>
      <c r="G74" s="30">
        <f t="shared" si="49"/>
        <v>28.510949580120798</v>
      </c>
      <c r="H74" s="30">
        <f t="shared" si="49"/>
        <v>27.995103085681457</v>
      </c>
      <c r="I74" s="30">
        <f t="shared" si="49"/>
        <v>27.520495387989385</v>
      </c>
      <c r="J74" s="30">
        <f t="shared" si="49"/>
        <v>26.315140921027712</v>
      </c>
      <c r="K74" s="30">
        <f t="shared" si="49"/>
        <v>25.573899924740793</v>
      </c>
      <c r="L74" s="30">
        <f t="shared" si="49"/>
        <v>24.689592356353813</v>
      </c>
      <c r="M74" s="30">
        <f t="shared" si="49"/>
        <v>23.619655984357372</v>
      </c>
      <c r="N74" s="30">
        <f t="shared" si="49"/>
        <v>22.5001174598593</v>
      </c>
      <c r="O74" s="30">
        <f t="shared" si="49"/>
        <v>21.074685953446014</v>
      </c>
      <c r="P74" s="30">
        <f t="shared" si="49"/>
        <v>20.230439349360882</v>
      </c>
      <c r="Q74" s="30">
        <f t="shared" si="49"/>
        <v>19.254636950400229</v>
      </c>
      <c r="R74" s="30">
        <f t="shared" si="49"/>
        <v>17.970380931103744</v>
      </c>
      <c r="S74" s="30">
        <f t="shared" si="49"/>
        <v>16.612758264198778</v>
      </c>
      <c r="T74" s="30">
        <f t="shared" si="49"/>
        <v>15.412384470979223</v>
      </c>
      <c r="U74" s="30">
        <f t="shared" si="49"/>
        <v>14.214447158359114</v>
      </c>
      <c r="V74" s="30">
        <f t="shared" si="49"/>
        <v>12.922547779782716</v>
      </c>
      <c r="W74" s="30">
        <f t="shared" si="49"/>
        <v>11.579606456943267</v>
      </c>
      <c r="X74" s="30">
        <f t="shared" si="49"/>
        <v>10.014442093874369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2421504915.2183208</v>
      </c>
      <c r="E147">
        <v>2176646052.5291409</v>
      </c>
      <c r="F147">
        <v>3290947332.8487482</v>
      </c>
      <c r="G147">
        <v>4473234256.7591867</v>
      </c>
      <c r="H147">
        <v>5659943011.1472139</v>
      </c>
      <c r="I147">
        <v>6494727450.6447487</v>
      </c>
      <c r="J147">
        <v>7404368147.3930016</v>
      </c>
      <c r="K147">
        <v>8156849895.6724701</v>
      </c>
      <c r="L147">
        <v>9169172997.6546917</v>
      </c>
      <c r="M147">
        <v>9313790583.6521511</v>
      </c>
      <c r="N147">
        <v>10261969842.161249</v>
      </c>
      <c r="O147">
        <v>11361951842.25033</v>
      </c>
      <c r="P147">
        <v>12823543126.92927</v>
      </c>
      <c r="Q147">
        <v>14349800811.850969</v>
      </c>
      <c r="R147">
        <v>15848101709.597019</v>
      </c>
      <c r="S147">
        <v>17393432716.610531</v>
      </c>
      <c r="T147">
        <v>19115779829.339088</v>
      </c>
      <c r="U147">
        <v>23733614002.634689</v>
      </c>
      <c r="V147">
        <v>24644691730.499451</v>
      </c>
      <c r="W147">
        <v>26795025901.48119</v>
      </c>
      <c r="X147">
        <v>29714145591.955139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Wealth_VNM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2014-12-03T13:26:40Z</dcterms:modified>
</cp:coreProperties>
</file>